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425" windowWidth="12000" windowHeight="6570" tabRatio="869"/>
  </bookViews>
  <sheets>
    <sheet name="INSTRUCTIONS" sheetId="1" r:id="rId1"/>
    <sheet name="SUMMARY" sheetId="2" r:id="rId2"/>
    <sheet name="Software, Hardware, Support" sheetId="14" r:id="rId3"/>
    <sheet name="LABOR - Hourly" sheetId="4" r:id="rId4"/>
    <sheet name="Materials" sheetId="6" r:id="rId5"/>
    <sheet name="Travel" sheetId="7" r:id="rId6"/>
    <sheet name="Equipment" sheetId="8" r:id="rId7"/>
    <sheet name="Consultants" sheetId="9" r:id="rId8"/>
    <sheet name="Other Direct" sheetId="10" r:id="rId9"/>
    <sheet name="Patient Care" sheetId="11" state="hidden" r:id="rId10"/>
    <sheet name="Subcontracts" sheetId="12" r:id="rId11"/>
  </sheets>
  <definedNames>
    <definedName name="_xlnm.Print_Area" localSheetId="6">Equipment!$A$2:$P$43,Equipment!$45:$46</definedName>
    <definedName name="_xlnm.Print_Area" localSheetId="4">Materials!$B$43:$G$44</definedName>
    <definedName name="_xlnm.Print_Area" localSheetId="8">'Other Direct'!$A$2:$P$42,'Other Direct'!$43:$44</definedName>
    <definedName name="_xlnm.Print_Area" localSheetId="9">'Patient Care'!$A$3:$Y$41,'Patient Care'!$B$43:$F$44</definedName>
    <definedName name="_xlnm.Print_Area" localSheetId="1">SUMMARY!$A$1:$L$61</definedName>
    <definedName name="_xlnm.Print_Titles" localSheetId="6">Equipment!$A:$B</definedName>
    <definedName name="_xlnm.Print_Titles" localSheetId="3">'LABOR - Hourly'!$A:$E,'LABOR - Hourly'!$1:$1</definedName>
    <definedName name="_xlnm.Print_Titles" localSheetId="4">Materials!$A:$B</definedName>
    <definedName name="_xlnm.Print_Titles" localSheetId="8">'Other Direct'!$A:$B</definedName>
    <definedName name="_xlnm.Print_Titles" localSheetId="9">'Patient Care'!$A:$B</definedName>
  </definedNames>
  <calcPr calcId="145621"/>
</workbook>
</file>

<file path=xl/calcChain.xml><?xml version="1.0" encoding="utf-8"?>
<calcChain xmlns="http://schemas.openxmlformats.org/spreadsheetml/2006/main">
  <c r="G40" i="2" l="1"/>
  <c r="E40" i="2"/>
  <c r="E37" i="2"/>
  <c r="E34" i="2"/>
  <c r="C40" i="2"/>
  <c r="C34" i="2"/>
  <c r="C37" i="2"/>
  <c r="G19" i="14"/>
  <c r="G15" i="14"/>
  <c r="L17" i="14"/>
  <c r="L14" i="14"/>
  <c r="L18" i="14"/>
  <c r="L10" i="14"/>
  <c r="J15" i="14"/>
  <c r="J9" i="14"/>
  <c r="J11" i="14" s="1"/>
  <c r="J19" i="14"/>
  <c r="K11" i="14"/>
  <c r="G9" i="14"/>
  <c r="G11" i="14" s="1"/>
  <c r="E12" i="4"/>
  <c r="T12" i="4" s="1"/>
  <c r="V12" i="4" s="1"/>
  <c r="E19" i="14"/>
  <c r="E15" i="14"/>
  <c r="E11" i="14"/>
  <c r="I19" i="14"/>
  <c r="I15" i="14"/>
  <c r="H19" i="14"/>
  <c r="H15" i="14"/>
  <c r="F19" i="14"/>
  <c r="L13" i="14"/>
  <c r="I9" i="14"/>
  <c r="H9" i="14"/>
  <c r="G34" i="2" s="1"/>
  <c r="F9" i="14"/>
  <c r="G21" i="14" l="1"/>
  <c r="G37" i="2"/>
  <c r="F15" i="14"/>
  <c r="L9" i="14"/>
  <c r="K19" i="14"/>
  <c r="K15" i="14"/>
  <c r="J21" i="14"/>
  <c r="N12" i="4"/>
  <c r="P12" i="4" s="1"/>
  <c r="Z12" i="4"/>
  <c r="H12" i="4"/>
  <c r="J12" i="4" s="1"/>
  <c r="E21" i="14"/>
  <c r="F21" i="14"/>
  <c r="G22" i="14" s="1"/>
  <c r="O3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9" i="10"/>
  <c r="I41" i="2"/>
  <c r="I40" i="2"/>
  <c r="L40" i="2" s="1"/>
  <c r="L42" i="2" s="1"/>
  <c r="I38" i="2"/>
  <c r="I37" i="2"/>
  <c r="I35" i="2"/>
  <c r="I34" i="2"/>
  <c r="V9" i="9"/>
  <c r="V10" i="9"/>
  <c r="V11" i="9"/>
  <c r="V12" i="9"/>
  <c r="V13" i="9"/>
  <c r="V14" i="9"/>
  <c r="V15" i="9"/>
  <c r="V16" i="9"/>
  <c r="V17" i="9"/>
  <c r="V18" i="9"/>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11" i="8"/>
  <c r="O3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9" i="6"/>
  <c r="D11" i="14"/>
  <c r="F11" i="14"/>
  <c r="H11" i="14"/>
  <c r="H21" i="14" s="1"/>
  <c r="I11" i="14"/>
  <c r="I21" i="14" s="1"/>
  <c r="C11" i="14"/>
  <c r="D15" i="14"/>
  <c r="C15" i="14"/>
  <c r="D19" i="14"/>
  <c r="C19" i="14"/>
  <c r="L24" i="2"/>
  <c r="G41" i="2"/>
  <c r="G38" i="2"/>
  <c r="G35" i="2"/>
  <c r="E41" i="2"/>
  <c r="E42" i="2" s="1"/>
  <c r="E38" i="2"/>
  <c r="E35" i="2"/>
  <c r="C41" i="2"/>
  <c r="C38" i="2"/>
  <c r="C35" i="2"/>
  <c r="B41" i="2"/>
  <c r="B40" i="2"/>
  <c r="B38" i="2"/>
  <c r="B37" i="2"/>
  <c r="B35" i="2"/>
  <c r="B34" i="2"/>
  <c r="K21" i="14" l="1"/>
  <c r="I42" i="2"/>
  <c r="I22" i="14"/>
  <c r="G42" i="2"/>
  <c r="C21" i="14"/>
  <c r="E22" i="14" s="1"/>
  <c r="K22" i="14"/>
  <c r="C44" i="2"/>
  <c r="AD12" i="4"/>
  <c r="AB12" i="4"/>
  <c r="AE12" i="4" s="1"/>
  <c r="L11" i="14"/>
  <c r="D21" i="14"/>
  <c r="G44" i="2"/>
  <c r="I44" i="2"/>
  <c r="B44" i="2"/>
  <c r="E44" i="2"/>
  <c r="L19" i="14"/>
  <c r="L15" i="14"/>
  <c r="V19" i="9"/>
  <c r="L34" i="2"/>
  <c r="B42" i="2"/>
  <c r="C42" i="2"/>
  <c r="B5" i="14"/>
  <c r="B4" i="14"/>
  <c r="A4" i="4"/>
  <c r="A5" i="4"/>
  <c r="L21" i="14" l="1"/>
  <c r="B47" i="2"/>
  <c r="L37" i="2"/>
  <c r="L38" i="2"/>
  <c r="L41" i="2"/>
  <c r="L35" i="2"/>
  <c r="E8" i="4"/>
  <c r="L44" i="2" l="1"/>
  <c r="E13" i="4"/>
  <c r="E11" i="4"/>
  <c r="H11" i="4" l="1"/>
  <c r="N11" i="4"/>
  <c r="H13" i="4"/>
  <c r="N13" i="4"/>
  <c r="R42" i="4"/>
  <c r="X42" i="4"/>
  <c r="E10" i="4"/>
  <c r="E9" i="4"/>
  <c r="N9" i="4" l="1"/>
  <c r="P9" i="4" s="1"/>
  <c r="H9" i="4"/>
  <c r="J9" i="4" s="1"/>
  <c r="Z10" i="4"/>
  <c r="N10" i="4"/>
  <c r="P10" i="4" s="1"/>
  <c r="H10" i="4"/>
  <c r="J10" i="4" s="1"/>
  <c r="T10" i="4"/>
  <c r="V10" i="4" s="1"/>
  <c r="Z9" i="4"/>
  <c r="T9" i="4"/>
  <c r="V9" i="4" s="1"/>
  <c r="H8" i="4"/>
  <c r="AB10" i="4" l="1"/>
  <c r="AE10" i="4" s="1"/>
  <c r="AD10" i="4"/>
  <c r="AB9" i="4"/>
  <c r="AE9" i="4" s="1"/>
  <c r="AD9" i="4"/>
  <c r="N8" i="4"/>
  <c r="T8" i="4"/>
  <c r="C8" i="2" l="1"/>
  <c r="A3" i="9"/>
  <c r="A2" i="9"/>
  <c r="I18" i="2"/>
  <c r="Q18" i="9"/>
  <c r="Q17" i="9"/>
  <c r="Q16" i="9"/>
  <c r="Q15" i="9"/>
  <c r="Q14" i="9"/>
  <c r="Q13" i="9"/>
  <c r="Q12" i="9"/>
  <c r="Q11" i="9"/>
  <c r="Q10" i="9"/>
  <c r="Q9" i="9"/>
  <c r="L18" i="9"/>
  <c r="L17" i="9"/>
  <c r="L16" i="9"/>
  <c r="L15" i="9"/>
  <c r="L14" i="9"/>
  <c r="L13" i="9"/>
  <c r="L12" i="9"/>
  <c r="L11" i="9"/>
  <c r="L10" i="9"/>
  <c r="L9" i="9"/>
  <c r="G18" i="9"/>
  <c r="G17" i="9"/>
  <c r="G16" i="9"/>
  <c r="G15" i="9"/>
  <c r="G14" i="9"/>
  <c r="G13" i="9"/>
  <c r="G12" i="9"/>
  <c r="G11" i="9"/>
  <c r="G10" i="9"/>
  <c r="G9" i="9"/>
  <c r="A3" i="8"/>
  <c r="A2"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4" i="4"/>
  <c r="H14" i="4" s="1"/>
  <c r="E15" i="4"/>
  <c r="H15" i="4" s="1"/>
  <c r="J15" i="4" s="1"/>
  <c r="E16" i="4"/>
  <c r="N16" i="4" s="1"/>
  <c r="P16" i="4" s="1"/>
  <c r="E17" i="4"/>
  <c r="N17" i="4" s="1"/>
  <c r="P17" i="4" s="1"/>
  <c r="E18" i="4"/>
  <c r="H18" i="4" s="1"/>
  <c r="J18" i="4" s="1"/>
  <c r="E19" i="4"/>
  <c r="E20" i="4"/>
  <c r="H20" i="4" s="1"/>
  <c r="J20" i="4" s="1"/>
  <c r="E21" i="4"/>
  <c r="H21" i="4" s="1"/>
  <c r="J21" i="4" s="1"/>
  <c r="E22" i="4"/>
  <c r="T22" i="4" s="1"/>
  <c r="V22" i="4" s="1"/>
  <c r="E23" i="4"/>
  <c r="H23" i="4" s="1"/>
  <c r="J23" i="4" s="1"/>
  <c r="E24" i="4"/>
  <c r="H24" i="4" s="1"/>
  <c r="J24" i="4" s="1"/>
  <c r="E25" i="4"/>
  <c r="T25" i="4" s="1"/>
  <c r="V25" i="4" s="1"/>
  <c r="E26" i="4"/>
  <c r="T26" i="4" s="1"/>
  <c r="V26" i="4" s="1"/>
  <c r="E27" i="4"/>
  <c r="H27" i="4" s="1"/>
  <c r="J27" i="4" s="1"/>
  <c r="E28" i="4"/>
  <c r="H28" i="4" s="1"/>
  <c r="J28" i="4" s="1"/>
  <c r="E29" i="4"/>
  <c r="E30" i="4"/>
  <c r="H30" i="4" s="1"/>
  <c r="J30" i="4" s="1"/>
  <c r="E31" i="4"/>
  <c r="H31" i="4" s="1"/>
  <c r="J31" i="4" s="1"/>
  <c r="E32" i="4"/>
  <c r="E33" i="4"/>
  <c r="T33" i="4" s="1"/>
  <c r="V33" i="4" s="1"/>
  <c r="E34" i="4"/>
  <c r="H34" i="4" s="1"/>
  <c r="J34" i="4" s="1"/>
  <c r="E35" i="4"/>
  <c r="H35" i="4" s="1"/>
  <c r="J35" i="4" s="1"/>
  <c r="E36" i="4"/>
  <c r="H36" i="4" s="1"/>
  <c r="J36" i="4" s="1"/>
  <c r="E37" i="4"/>
  <c r="E38" i="4"/>
  <c r="N38" i="4" s="1"/>
  <c r="P38" i="4" s="1"/>
  <c r="E39" i="4"/>
  <c r="H39" i="4" s="1"/>
  <c r="J39" i="4" s="1"/>
  <c r="E40" i="4"/>
  <c r="H40" i="4" s="1"/>
  <c r="J40" i="4" s="1"/>
  <c r="E41" i="4"/>
  <c r="Z41" i="4" s="1"/>
  <c r="AB41" i="4" s="1"/>
  <c r="L42" i="4"/>
  <c r="F42" i="4"/>
  <c r="A3" i="6"/>
  <c r="A2"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39" i="6" s="1"/>
  <c r="G15" i="2" s="1"/>
  <c r="K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39" i="6" s="1"/>
  <c r="C15" i="2" s="1"/>
  <c r="E9" i="6"/>
  <c r="A3" i="10"/>
  <c r="A2"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A3" i="11"/>
  <c r="A2" i="11"/>
  <c r="W38" i="11"/>
  <c r="X38" i="11" s="1"/>
  <c r="W37" i="11"/>
  <c r="W36" i="11"/>
  <c r="W35" i="11"/>
  <c r="W34" i="11"/>
  <c r="X34" i="11" s="1"/>
  <c r="W33" i="11"/>
  <c r="W32" i="11"/>
  <c r="W31" i="11"/>
  <c r="W30" i="11"/>
  <c r="X30" i="11" s="1"/>
  <c r="W29" i="11"/>
  <c r="W28" i="11"/>
  <c r="X28" i="11" s="1"/>
  <c r="W27" i="11"/>
  <c r="W26" i="11"/>
  <c r="W25" i="11"/>
  <c r="W24" i="11"/>
  <c r="W23" i="11"/>
  <c r="W22" i="11"/>
  <c r="X22" i="11" s="1"/>
  <c r="W21" i="11"/>
  <c r="W20" i="11"/>
  <c r="X20" i="11" s="1"/>
  <c r="W19" i="11"/>
  <c r="W18" i="11"/>
  <c r="W17" i="11"/>
  <c r="W16" i="11"/>
  <c r="W15" i="11"/>
  <c r="W14" i="11"/>
  <c r="X14" i="11" s="1"/>
  <c r="W13" i="11"/>
  <c r="W12" i="11"/>
  <c r="W11" i="11"/>
  <c r="W10" i="11"/>
  <c r="W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X12" i="11" s="1"/>
  <c r="T11" i="11"/>
  <c r="T10" i="11"/>
  <c r="T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39" i="11" s="1"/>
  <c r="Q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E38" i="11"/>
  <c r="E37" i="11"/>
  <c r="E36" i="11"/>
  <c r="E35" i="11"/>
  <c r="E34" i="11"/>
  <c r="E33" i="11"/>
  <c r="X33" i="11" s="1"/>
  <c r="E32" i="11"/>
  <c r="E31" i="11"/>
  <c r="E30" i="11"/>
  <c r="E29" i="11"/>
  <c r="X29" i="11" s="1"/>
  <c r="E28" i="11"/>
  <c r="E27" i="11"/>
  <c r="E26" i="11"/>
  <c r="E25" i="11"/>
  <c r="E24" i="11"/>
  <c r="E23" i="11"/>
  <c r="E22" i="11"/>
  <c r="E21" i="11"/>
  <c r="E20" i="11"/>
  <c r="E19" i="11"/>
  <c r="E18" i="11"/>
  <c r="E17" i="11"/>
  <c r="E16" i="11"/>
  <c r="E15" i="11"/>
  <c r="E14" i="11"/>
  <c r="E13" i="11"/>
  <c r="X13" i="11" s="1"/>
  <c r="E12" i="11"/>
  <c r="E11" i="11"/>
  <c r="E10" i="11"/>
  <c r="E9" i="11"/>
  <c r="K39" i="11"/>
  <c r="X21" i="11"/>
  <c r="X25" i="11"/>
  <c r="X17" i="11"/>
  <c r="X9" i="11"/>
  <c r="A3" i="12"/>
  <c r="A2" i="12"/>
  <c r="C20" i="12"/>
  <c r="G10" i="12"/>
  <c r="G11" i="12"/>
  <c r="G12" i="12"/>
  <c r="G13" i="12"/>
  <c r="G14" i="12"/>
  <c r="G15" i="12"/>
  <c r="G16" i="12"/>
  <c r="G17" i="12"/>
  <c r="G18" i="12"/>
  <c r="G19" i="12"/>
  <c r="F20" i="12"/>
  <c r="I20" i="2" s="1"/>
  <c r="L20" i="2" s="1"/>
  <c r="E20" i="12"/>
  <c r="D20" i="12"/>
  <c r="G20" i="2"/>
  <c r="E20" i="2"/>
  <c r="C20" i="2"/>
  <c r="E40" i="7"/>
  <c r="E42" i="7" s="1"/>
  <c r="E28" i="7"/>
  <c r="E30" i="7" s="1"/>
  <c r="E16" i="7"/>
  <c r="E18" i="7" s="1"/>
  <c r="D40" i="7"/>
  <c r="D42" i="7" s="1"/>
  <c r="D28" i="7"/>
  <c r="D30" i="7" s="1"/>
  <c r="D16" i="7"/>
  <c r="D18" i="7" s="1"/>
  <c r="C40" i="7"/>
  <c r="C42" i="7" s="1"/>
  <c r="C28" i="7"/>
  <c r="C30" i="7" s="1"/>
  <c r="C16" i="7"/>
  <c r="C18" i="7" s="1"/>
  <c r="B40" i="7"/>
  <c r="B42" i="7" s="1"/>
  <c r="B28" i="7"/>
  <c r="B30" i="7" s="1"/>
  <c r="B16" i="7"/>
  <c r="B18" i="7" s="1"/>
  <c r="A3" i="7"/>
  <c r="A2" i="7"/>
  <c r="N39" i="10" l="1"/>
  <c r="I19" i="2" s="1"/>
  <c r="G19" i="9"/>
  <c r="C18" i="2" s="1"/>
  <c r="K41" i="8"/>
  <c r="G17" i="2" s="1"/>
  <c r="N41" i="8"/>
  <c r="I17" i="2" s="1"/>
  <c r="T30" i="4"/>
  <c r="V30" i="4" s="1"/>
  <c r="T15" i="4"/>
  <c r="V15" i="4" s="1"/>
  <c r="T31" i="4"/>
  <c r="V31" i="4" s="1"/>
  <c r="Z30" i="4"/>
  <c r="N30" i="4"/>
  <c r="P30" i="4" s="1"/>
  <c r="H19" i="4"/>
  <c r="J19" i="4" s="1"/>
  <c r="T20" i="4"/>
  <c r="V20" i="4" s="1"/>
  <c r="N24" i="4"/>
  <c r="P24" i="4" s="1"/>
  <c r="Z40" i="4"/>
  <c r="AB40" i="4" s="1"/>
  <c r="N20" i="4"/>
  <c r="P20" i="4" s="1"/>
  <c r="T40" i="4"/>
  <c r="V40" i="4" s="1"/>
  <c r="T39" i="4"/>
  <c r="V39" i="4" s="1"/>
  <c r="J8" i="4"/>
  <c r="T17" i="4"/>
  <c r="V17" i="4" s="1"/>
  <c r="Z20" i="4"/>
  <c r="AB20" i="4" s="1"/>
  <c r="N33" i="4"/>
  <c r="P33" i="4" s="1"/>
  <c r="T36" i="4"/>
  <c r="V36" i="4" s="1"/>
  <c r="T24" i="4"/>
  <c r="V24" i="4" s="1"/>
  <c r="Z36" i="4"/>
  <c r="AB36" i="4" s="1"/>
  <c r="N14" i="4"/>
  <c r="P14" i="4" s="1"/>
  <c r="Z25" i="4"/>
  <c r="AB25" i="4" s="1"/>
  <c r="N36" i="4"/>
  <c r="P36" i="4" s="1"/>
  <c r="V8" i="4"/>
  <c r="T34" i="4"/>
  <c r="V34" i="4" s="1"/>
  <c r="T28" i="4"/>
  <c r="V28" i="4" s="1"/>
  <c r="T23" i="4"/>
  <c r="V23" i="4" s="1"/>
  <c r="Z37" i="4"/>
  <c r="AB37" i="4" s="1"/>
  <c r="Z28" i="4"/>
  <c r="AB28" i="4" s="1"/>
  <c r="Z14" i="4"/>
  <c r="AB14" i="4" s="1"/>
  <c r="P8" i="4"/>
  <c r="N21" i="4"/>
  <c r="P21" i="4" s="1"/>
  <c r="H37" i="4"/>
  <c r="J37" i="4" s="1"/>
  <c r="T21" i="4"/>
  <c r="V21" i="4" s="1"/>
  <c r="Z8" i="4"/>
  <c r="Z34" i="4"/>
  <c r="AB34" i="4" s="1"/>
  <c r="Z21" i="4"/>
  <c r="AB21" i="4" s="1"/>
  <c r="N37" i="4"/>
  <c r="P37" i="4" s="1"/>
  <c r="N28" i="4"/>
  <c r="P28" i="4" s="1"/>
  <c r="N18" i="4"/>
  <c r="P18" i="4" s="1"/>
  <c r="G5" i="4"/>
  <c r="J13" i="4"/>
  <c r="P13" i="4"/>
  <c r="Z13" i="4"/>
  <c r="AD13" i="4" s="1"/>
  <c r="H16" i="4"/>
  <c r="J16" i="4" s="1"/>
  <c r="T16" i="4"/>
  <c r="V16" i="4" s="1"/>
  <c r="T13" i="4"/>
  <c r="Z16" i="4"/>
  <c r="AB16" i="4" s="1"/>
  <c r="H29" i="4"/>
  <c r="J29" i="4" s="1"/>
  <c r="N29" i="4"/>
  <c r="P29" i="4" s="1"/>
  <c r="Z29" i="4"/>
  <c r="AB29" i="4" s="1"/>
  <c r="T29" i="4"/>
  <c r="V29" i="4" s="1"/>
  <c r="H26" i="4"/>
  <c r="J26" i="4" s="1"/>
  <c r="N26" i="4"/>
  <c r="P26" i="4" s="1"/>
  <c r="Z26" i="4"/>
  <c r="AB26" i="4" s="1"/>
  <c r="H22" i="4"/>
  <c r="J22" i="4" s="1"/>
  <c r="N22" i="4"/>
  <c r="P22" i="4" s="1"/>
  <c r="Z22" i="4"/>
  <c r="AB22" i="4" s="1"/>
  <c r="J11" i="4"/>
  <c r="P11" i="4"/>
  <c r="Z11" i="4"/>
  <c r="T11" i="4"/>
  <c r="V11" i="4" s="1"/>
  <c r="H38" i="4"/>
  <c r="J38" i="4" s="1"/>
  <c r="T38" i="4"/>
  <c r="V38" i="4" s="1"/>
  <c r="Z38" i="4"/>
  <c r="AB38" i="4" s="1"/>
  <c r="H32" i="4"/>
  <c r="J32" i="4" s="1"/>
  <c r="T32" i="4"/>
  <c r="V32" i="4" s="1"/>
  <c r="N32" i="4"/>
  <c r="P32" i="4" s="1"/>
  <c r="Z32" i="4"/>
  <c r="AB32" i="4" s="1"/>
  <c r="T41" i="4"/>
  <c r="V41" i="4" s="1"/>
  <c r="T37" i="4"/>
  <c r="V37" i="4" s="1"/>
  <c r="T18" i="4"/>
  <c r="V18" i="4" s="1"/>
  <c r="T14" i="4"/>
  <c r="V14" i="4" s="1"/>
  <c r="Z24" i="4"/>
  <c r="AB24" i="4" s="1"/>
  <c r="Z18" i="4"/>
  <c r="AB18" i="4" s="1"/>
  <c r="N40" i="4"/>
  <c r="P40" i="4" s="1"/>
  <c r="N34" i="4"/>
  <c r="P34" i="4" s="1"/>
  <c r="X18" i="11"/>
  <c r="X36" i="11"/>
  <c r="J14" i="4"/>
  <c r="X10" i="11"/>
  <c r="X26" i="11"/>
  <c r="E43" i="7"/>
  <c r="I16" i="2" s="1"/>
  <c r="G20" i="12"/>
  <c r="W39" i="11"/>
  <c r="X32" i="11"/>
  <c r="X16" i="11"/>
  <c r="X24" i="11"/>
  <c r="E39" i="11"/>
  <c r="X11" i="11"/>
  <c r="X15" i="11"/>
  <c r="X19" i="11"/>
  <c r="X23" i="11"/>
  <c r="X27" i="11"/>
  <c r="X31" i="11"/>
  <c r="H39" i="11"/>
  <c r="N39" i="11"/>
  <c r="T39" i="11"/>
  <c r="X37" i="11"/>
  <c r="X35" i="11"/>
  <c r="H39" i="6"/>
  <c r="E15" i="2" s="1"/>
  <c r="N39" i="6"/>
  <c r="I15" i="2" s="1"/>
  <c r="L15" i="2" s="1"/>
  <c r="H33" i="4"/>
  <c r="J33" i="4" s="1"/>
  <c r="Z33" i="4"/>
  <c r="AB33" i="4" s="1"/>
  <c r="N27" i="4"/>
  <c r="P27" i="4" s="1"/>
  <c r="Z27" i="4"/>
  <c r="AB27" i="4" s="1"/>
  <c r="T27" i="4"/>
  <c r="V27" i="4" s="1"/>
  <c r="H17" i="4"/>
  <c r="J17" i="4" s="1"/>
  <c r="Z17" i="4"/>
  <c r="AB17" i="4" s="1"/>
  <c r="Q19" i="9"/>
  <c r="G18" i="2" s="1"/>
  <c r="E39" i="10"/>
  <c r="C19" i="2" s="1"/>
  <c r="H39" i="10"/>
  <c r="E19" i="2" s="1"/>
  <c r="K39" i="10"/>
  <c r="G19" i="2" s="1"/>
  <c r="H41" i="4"/>
  <c r="J41" i="4" s="1"/>
  <c r="N41" i="4"/>
  <c r="P41" i="4" s="1"/>
  <c r="N35" i="4"/>
  <c r="P35" i="4" s="1"/>
  <c r="Z35" i="4"/>
  <c r="AB35" i="4" s="1"/>
  <c r="T35" i="4"/>
  <c r="V35" i="4" s="1"/>
  <c r="H25" i="4"/>
  <c r="J25" i="4" s="1"/>
  <c r="N25" i="4"/>
  <c r="P25" i="4" s="1"/>
  <c r="N19" i="4"/>
  <c r="P19" i="4" s="1"/>
  <c r="Z19" i="4"/>
  <c r="AB19" i="4" s="1"/>
  <c r="T19" i="4"/>
  <c r="V19" i="4" s="1"/>
  <c r="N39" i="4"/>
  <c r="P39" i="4" s="1"/>
  <c r="Z39" i="4"/>
  <c r="AB39" i="4" s="1"/>
  <c r="N31" i="4"/>
  <c r="P31" i="4" s="1"/>
  <c r="Z31" i="4"/>
  <c r="AB31" i="4" s="1"/>
  <c r="N23" i="4"/>
  <c r="P23" i="4" s="1"/>
  <c r="Z23" i="4"/>
  <c r="AB23" i="4" s="1"/>
  <c r="N15" i="4"/>
  <c r="Z15" i="4"/>
  <c r="AB15" i="4" s="1"/>
  <c r="E41" i="8"/>
  <c r="C17" i="2" s="1"/>
  <c r="L19" i="9"/>
  <c r="E18" i="2" s="1"/>
  <c r="H41" i="8"/>
  <c r="E17" i="2" s="1"/>
  <c r="E6" i="2"/>
  <c r="E8" i="2" s="1"/>
  <c r="I5" i="4"/>
  <c r="M5" i="4" s="1"/>
  <c r="F30" i="7"/>
  <c r="F18" i="7"/>
  <c r="D43" i="7"/>
  <c r="G16" i="2" s="1"/>
  <c r="B43" i="7"/>
  <c r="F42" i="7"/>
  <c r="C43" i="7"/>
  <c r="E16" i="2" s="1"/>
  <c r="AB11" i="4" l="1"/>
  <c r="AE11" i="4" s="1"/>
  <c r="AD11" i="4"/>
  <c r="AB8" i="4"/>
  <c r="AE8" i="4" s="1"/>
  <c r="AD8" i="4"/>
  <c r="L19" i="2"/>
  <c r="L18" i="2"/>
  <c r="L17" i="2"/>
  <c r="AD30" i="4"/>
  <c r="V13" i="4"/>
  <c r="V42" i="4" s="1"/>
  <c r="G10" i="2" s="1"/>
  <c r="T42" i="4"/>
  <c r="G9" i="2" s="1"/>
  <c r="AB13" i="4"/>
  <c r="Z42" i="4"/>
  <c r="AB30" i="4"/>
  <c r="AE30" i="4" s="1"/>
  <c r="AD20" i="4"/>
  <c r="AE20" i="4"/>
  <c r="AE36" i="4"/>
  <c r="I21" i="2"/>
  <c r="AE37" i="4"/>
  <c r="AD37" i="4"/>
  <c r="AE41" i="4"/>
  <c r="AD41" i="4"/>
  <c r="AE32" i="4"/>
  <c r="AD32" i="4"/>
  <c r="AE21" i="4"/>
  <c r="AD21" i="4"/>
  <c r="AE25" i="4"/>
  <c r="AD25" i="4"/>
  <c r="AE17" i="4"/>
  <c r="AD17" i="4"/>
  <c r="AE28" i="4"/>
  <c r="AD28" i="4"/>
  <c r="AE23" i="4"/>
  <c r="AD23" i="4"/>
  <c r="AE18" i="4"/>
  <c r="AD18" i="4"/>
  <c r="AD19" i="4"/>
  <c r="AD24" i="4"/>
  <c r="AE29" i="4"/>
  <c r="AD29" i="4"/>
  <c r="AE27" i="4"/>
  <c r="AD27" i="4"/>
  <c r="AE22" i="4"/>
  <c r="AD22" i="4"/>
  <c r="AE35" i="4"/>
  <c r="AD35" i="4"/>
  <c r="AE40" i="4"/>
  <c r="AD40" i="4"/>
  <c r="AE19" i="4"/>
  <c r="AD36" i="4"/>
  <c r="AE24" i="4"/>
  <c r="AE38" i="4"/>
  <c r="AD38" i="4"/>
  <c r="AE26" i="4"/>
  <c r="AD26" i="4"/>
  <c r="AE31" i="4"/>
  <c r="AD31" i="4"/>
  <c r="AD34" i="4"/>
  <c r="AD39" i="4"/>
  <c r="AE33" i="4"/>
  <c r="AD33" i="4"/>
  <c r="AE16" i="4"/>
  <c r="AD16" i="4"/>
  <c r="AE14" i="4"/>
  <c r="AD14" i="4"/>
  <c r="AD15" i="4"/>
  <c r="AE34" i="4"/>
  <c r="AE39" i="4"/>
  <c r="J42" i="4"/>
  <c r="G21" i="2"/>
  <c r="E21" i="2"/>
  <c r="X39" i="11"/>
  <c r="P15" i="4"/>
  <c r="P42" i="4" s="1"/>
  <c r="E10" i="2" s="1"/>
  <c r="N42" i="4"/>
  <c r="E9" i="2" s="1"/>
  <c r="H42" i="4"/>
  <c r="C9" i="2" s="1"/>
  <c r="C16" i="2"/>
  <c r="C21" i="2" s="1"/>
  <c r="F43" i="7"/>
  <c r="O5" i="4"/>
  <c r="S5" i="4" s="1"/>
  <c r="G6" i="2"/>
  <c r="G8" i="2" s="1"/>
  <c r="AE13" i="4" l="1"/>
  <c r="I9" i="2"/>
  <c r="L9" i="2" s="1"/>
  <c r="AD42" i="4"/>
  <c r="L16" i="2"/>
  <c r="L21" i="2" s="1"/>
  <c r="AB42" i="4"/>
  <c r="AE15" i="4"/>
  <c r="C10" i="2"/>
  <c r="E11" i="2"/>
  <c r="E13" i="2" s="1"/>
  <c r="E23" i="2" s="1"/>
  <c r="E25" i="2" s="1"/>
  <c r="E26" i="2" s="1"/>
  <c r="E27" i="2" s="1"/>
  <c r="E28" i="2" s="1"/>
  <c r="E29" i="2" s="1"/>
  <c r="E47" i="2" s="1"/>
  <c r="G11" i="2"/>
  <c r="G13" i="2" s="1"/>
  <c r="G23" i="2" s="1"/>
  <c r="G25" i="2" s="1"/>
  <c r="G26" i="2" s="1"/>
  <c r="G27" i="2" s="1"/>
  <c r="G28" i="2" s="1"/>
  <c r="G29" i="2" s="1"/>
  <c r="G47" i="2" s="1"/>
  <c r="U5" i="4"/>
  <c r="Y5" i="4" s="1"/>
  <c r="I6" i="2"/>
  <c r="I8" i="2" s="1"/>
  <c r="I10" i="2" l="1"/>
  <c r="L10" i="2" s="1"/>
  <c r="L11" i="2" s="1"/>
  <c r="AE42" i="4"/>
  <c r="C11" i="2"/>
  <c r="C13" i="2" s="1"/>
  <c r="C23" i="2" s="1"/>
  <c r="C25" i="2" s="1"/>
  <c r="C26" i="2" s="1"/>
  <c r="C27" i="2" s="1"/>
  <c r="C28" i="2" s="1"/>
  <c r="C29" i="2" s="1"/>
  <c r="C47" i="2" s="1"/>
  <c r="AA5" i="4"/>
  <c r="C48" i="2" l="1"/>
  <c r="I11" i="2"/>
  <c r="I13" i="2" s="1"/>
  <c r="L13" i="2" s="1"/>
  <c r="I23" i="2" l="1"/>
  <c r="I25" i="2" s="1"/>
  <c r="I26" i="2" s="1"/>
  <c r="L23" i="2" l="1"/>
  <c r="L25" i="2" s="1"/>
  <c r="I27" i="2"/>
  <c r="I28" i="2" s="1"/>
  <c r="L26" i="2"/>
  <c r="L27" i="2" l="1"/>
  <c r="I29" i="2"/>
  <c r="I47" i="2" s="1"/>
  <c r="L47" i="2" s="1"/>
  <c r="L28" i="2"/>
  <c r="L29" i="2" l="1"/>
</calcChain>
</file>

<file path=xl/sharedStrings.xml><?xml version="1.0" encoding="utf-8"?>
<sst xmlns="http://schemas.openxmlformats.org/spreadsheetml/2006/main" count="420" uniqueCount="174">
  <si>
    <t>SUMMARY OF PROPOSED COSTS</t>
  </si>
  <si>
    <t>PERIOD I</t>
  </si>
  <si>
    <t>PERIOD II</t>
  </si>
  <si>
    <t>PERIOD III</t>
  </si>
  <si>
    <t>PERIOD IV</t>
  </si>
  <si>
    <t>TOTAL</t>
  </si>
  <si>
    <t>Through</t>
  </si>
  <si>
    <t xml:space="preserve">SUMMARY OF DIRECT LABOR </t>
  </si>
  <si>
    <t>AND FRINGE BENEFITS</t>
  </si>
  <si>
    <t>PERIOD I*</t>
  </si>
  <si>
    <t>PERIOD II*</t>
  </si>
  <si>
    <t>PERIOD III*</t>
  </si>
  <si>
    <t>PERIOD IV*</t>
  </si>
  <si>
    <t xml:space="preserve">ADJUSTED </t>
  </si>
  <si>
    <t>NUMBER</t>
  </si>
  <si>
    <t>SALARY</t>
  </si>
  <si>
    <t>FRINGE</t>
  </si>
  <si>
    <t>EMPLOYEE</t>
  </si>
  <si>
    <t>POSITION</t>
  </si>
  <si>
    <t>MONTHS</t>
  </si>
  <si>
    <t>COST</t>
  </si>
  <si>
    <t>RATE</t>
  </si>
  <si>
    <t>SUBTOTALS =</t>
  </si>
  <si>
    <t>ANNUAL INCREASE FACTOR:</t>
  </si>
  <si>
    <t>ANNUAL INCREASE DATE:</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</si>
  <si>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</si>
  <si>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</si>
  <si>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</si>
  <si>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</si>
  <si>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</si>
  <si>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</si>
  <si>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</si>
  <si>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</si>
  <si>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</si>
  <si>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</si>
  <si>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</si>
  <si>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</si>
  <si>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</si>
  <si>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</si>
  <si>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</si>
  <si>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</si>
  <si>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</si>
  <si>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</si>
  <si>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</si>
  <si>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</si>
  <si>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</si>
  <si>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</si>
  <si>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</si>
  <si>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</si>
  <si>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</si>
  <si>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</si>
  <si>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</si>
  <si>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</si>
  <si>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</si>
  <si>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</si>
  <si>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</si>
  <si>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</si>
  <si>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</si>
  <si>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</si>
  <si>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</si>
  <si>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</si>
  <si>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</si>
  <si>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</si>
  <si>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</si>
  <si>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</si>
  <si>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</si>
  <si>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</si>
  <si>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</si>
  <si>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</si>
  <si>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</si>
  <si>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</si>
  <si>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</si>
  <si>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</si>
  <si>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</si>
  <si>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</si>
  <si>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</si>
  <si>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</si>
  <si>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</si>
  <si>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</si>
  <si>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</si>
  <si>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</si>
  <si>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</si>
  <si>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</si>
  <si>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</si>
  <si>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</si>
  <si>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Direct Labor - Hourly</t>
  </si>
  <si>
    <t>Fringe Benefits - Hourly</t>
  </si>
  <si>
    <t>Total Direct Labor &amp; Fringe Benefits</t>
  </si>
  <si>
    <t>Materials and Supplies</t>
  </si>
  <si>
    <t>Professional Travel</t>
  </si>
  <si>
    <t>Equipment</t>
  </si>
  <si>
    <t>Consultants</t>
  </si>
  <si>
    <t>Other Direct Costs</t>
  </si>
  <si>
    <t>Subcontracts</t>
  </si>
  <si>
    <t>Total Other Direct Costs</t>
  </si>
  <si>
    <t>Subtotal: Direct Labor, Fringe Benefits, Overhead , &amp; Other Directs</t>
  </si>
  <si>
    <t>Total Proposed Cost Excluding Fee</t>
  </si>
  <si>
    <t>Proposed Fee/Profit</t>
  </si>
  <si>
    <t>Total Proposed Cost Plus Fee/Profit</t>
  </si>
  <si>
    <t>Exclusion(s) From Base For G&amp;A</t>
  </si>
  <si>
    <t>Adjusted Base for G&amp;A</t>
  </si>
  <si>
    <t>Summary Page</t>
  </si>
  <si>
    <t xml:space="preserve">Please insert your organization's name in cell A2 and the RFP No. in cell A3.  </t>
  </si>
  <si>
    <t>Direct Labor</t>
  </si>
  <si>
    <t xml:space="preserve">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t>
  </si>
  <si>
    <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t>
  </si>
  <si>
    <t>Points of Contact</t>
  </si>
  <si>
    <t xml:space="preserve">    </t>
  </si>
  <si>
    <t xml:space="preserve">       Overhead  (Note 1)</t>
  </si>
  <si>
    <t xml:space="preserve">Not all organizations allocate indirect cost in the same way.  It is important that you use the indirect rate structure applicable to your organization.  </t>
  </si>
  <si>
    <t xml:space="preserve">For example, if you have a two tier indirect rate structure, then you will use a two tier structure when proposing indirect costs. </t>
  </si>
  <si>
    <t>1.</t>
  </si>
  <si>
    <t>If applicable, insert exclusions to the G&amp;A base in row 26.</t>
  </si>
  <si>
    <t>2.</t>
  </si>
  <si>
    <t xml:space="preserve">         G&amp;A (Note 2)</t>
  </si>
  <si>
    <t>Contractor's Name**</t>
  </si>
  <si>
    <r>
      <t xml:space="preserve">The base for </t>
    </r>
    <r>
      <rPr>
        <u/>
        <sz val="14"/>
        <color rgb="FF000000"/>
        <rFont val="Arial"/>
        <family val="2"/>
      </rPr>
      <t>overhead costs</t>
    </r>
    <r>
      <rPr>
        <sz val="14"/>
        <color rgb="FF000000"/>
        <rFont val="Arial"/>
        <family val="2"/>
      </rPr>
      <t xml:space="preserve"> includes direct labor and fringe benefits.  Please modify if your base is different.</t>
    </r>
  </si>
  <si>
    <t>Insert annual increase date.</t>
  </si>
  <si>
    <t>Insert number of months at the the new hourly rate.</t>
  </si>
  <si>
    <t xml:space="preserve">  --</t>
  </si>
  <si>
    <t xml:space="preserve">Please use current catalog, historical documentation, or vendor quotes.  </t>
  </si>
  <si>
    <t>Supporting documentation may be requested at a later date</t>
  </si>
  <si>
    <t xml:space="preserve">  Please review the RFP for the recommended number of trips and destinations if applicable.</t>
  </si>
  <si>
    <t xml:space="preserve">  Please use the company or institutional travel policy unless current Government Per Diem rates </t>
  </si>
  <si>
    <t xml:space="preserve">  are utilized.  Please use current vendor quotes for airfare and other travel costs.  Supporting </t>
  </si>
  <si>
    <t xml:space="preserve">  documentation may be requested at a later date.</t>
  </si>
  <si>
    <t xml:space="preserve">  All proposed equipment costs should include a justification and be based on current vendor quotes. </t>
  </si>
  <si>
    <t xml:space="preserve">  Supporting documentation may be requested at a later date.</t>
  </si>
  <si>
    <r>
      <t xml:space="preserve">  Please provide a complete breakdown for each consultant with rates for the number </t>
    </r>
    <r>
      <rPr>
        <u/>
        <sz val="12"/>
        <color rgb="FF000000"/>
        <rFont val="Arial"/>
        <family val="2"/>
      </rPr>
      <t xml:space="preserve">hours </t>
    </r>
    <r>
      <rPr>
        <b/>
        <u/>
        <sz val="12"/>
        <color rgb="FF000000"/>
        <rFont val="Arial"/>
        <family val="2"/>
      </rPr>
      <t>or</t>
    </r>
    <r>
      <rPr>
        <u/>
        <sz val="12"/>
        <color rgb="FF000000"/>
        <rFont val="Arial"/>
        <family val="2"/>
      </rPr>
      <t xml:space="preserve"> days </t>
    </r>
    <r>
      <rPr>
        <sz val="12"/>
        <color rgb="FF000000"/>
        <rFont val="Arial"/>
        <family val="2"/>
      </rPr>
      <t xml:space="preserve">plus any proposed travel </t>
    </r>
  </si>
  <si>
    <t xml:space="preserve">  costs (including travel rates).  Please obtain a signed letter of commitment which shows the base rate for each consultant.  </t>
  </si>
  <si>
    <t xml:space="preserve">  Supporting doucmentation may be requested at a later date.  </t>
  </si>
  <si>
    <t xml:space="preserve">Please use current catalog prices, or vendor quotes.  </t>
  </si>
  <si>
    <t>Supporting documentation may be requested at a later date.</t>
  </si>
  <si>
    <t>Please use current institutional costs or vendor quotes.  Supporting</t>
  </si>
  <si>
    <t xml:space="preserve"> documentation may be requested at a later date. </t>
  </si>
  <si>
    <t xml:space="preserve">  A complete breakdown and summary sheet for each proposed subcontract must</t>
  </si>
  <si>
    <t xml:space="preserve">  be included with the prime proposal.  The same format should be used for both</t>
  </si>
  <si>
    <t xml:space="preserve">  the prime and subcontract proposals.</t>
  </si>
  <si>
    <t>Additional Notes</t>
  </si>
  <si>
    <t>Productive work hours are 1,880</t>
  </si>
  <si>
    <t>Direct Labor Hours used to calculate Direct Labor Rate are 2,080.</t>
  </si>
  <si>
    <t>Use the Labor - Hourly worksheet to input your assigned labor categories and hours.</t>
  </si>
  <si>
    <r>
      <t xml:space="preserve">The totals from each cost element page are </t>
    </r>
    <r>
      <rPr>
        <u/>
        <sz val="12"/>
        <color rgb="FF000000"/>
        <rFont val="Arial"/>
        <family val="2"/>
      </rPr>
      <t>automatically</t>
    </r>
    <r>
      <rPr>
        <sz val="12"/>
        <color rgb="FF000000"/>
        <rFont val="Arial"/>
        <family val="2"/>
      </rPr>
      <t xml:space="preserve"> carried forward to the Summary worksheet.</t>
    </r>
  </si>
  <si>
    <t>This Excel file is set up for five (5) periods.</t>
  </si>
  <si>
    <r>
      <rPr>
        <u/>
        <sz val="14"/>
        <color rgb="FF000000"/>
        <rFont val="Arial"/>
        <family val="2"/>
      </rPr>
      <t>For-Profit Companies</t>
    </r>
    <r>
      <rPr>
        <sz val="14"/>
        <color rgb="FF000000"/>
        <rFont val="Arial"/>
        <family val="2"/>
      </rPr>
      <t xml:space="preserve"> can have  various indirect rates such as fringe benefits, overhead, G&amp;A, etc.       </t>
    </r>
  </si>
  <si>
    <t>Insert Escalation Rate in identified yellow cell.</t>
  </si>
  <si>
    <t xml:space="preserve">Firm Fixed Price Components </t>
  </si>
  <si>
    <t xml:space="preserve">Software </t>
  </si>
  <si>
    <t xml:space="preserve">Hardware </t>
  </si>
  <si>
    <t xml:space="preserve">Enterprise Data Quality </t>
  </si>
  <si>
    <t xml:space="preserve">Master Data Management </t>
  </si>
  <si>
    <t xml:space="preserve">Enterprise Service BUS </t>
  </si>
  <si>
    <t xml:space="preserve">Purchase </t>
  </si>
  <si>
    <t>Year 1 Maintenance</t>
  </si>
  <si>
    <t xml:space="preserve">Year 2 Maintenance </t>
  </si>
  <si>
    <t xml:space="preserve">Year 4 Maintenance </t>
  </si>
  <si>
    <t xml:space="preserve">Year 3 Maintenance </t>
  </si>
  <si>
    <t>Total Proposal Price</t>
  </si>
  <si>
    <t xml:space="preserve">Total </t>
  </si>
  <si>
    <t xml:space="preserve">Request For Proposal </t>
  </si>
  <si>
    <t>DCRB-</t>
  </si>
  <si>
    <t xml:space="preserve">Total Proposed Firm Fixed Price </t>
  </si>
  <si>
    <t xml:space="preserve">Firm Fixed Price </t>
  </si>
  <si>
    <t>Total</t>
  </si>
  <si>
    <t xml:space="preserve">Support </t>
  </si>
  <si>
    <t xml:space="preserve">License </t>
  </si>
  <si>
    <t xml:space="preserve">Period 1 </t>
  </si>
  <si>
    <t>Support</t>
  </si>
  <si>
    <t>Period 2</t>
  </si>
  <si>
    <t xml:space="preserve">Period 3 </t>
  </si>
  <si>
    <t>Period 4</t>
  </si>
  <si>
    <r>
      <t xml:space="preserve">If you have any questions regarding this Excel file, please contact </t>
    </r>
    <r>
      <rPr>
        <b/>
        <sz val="12"/>
        <color rgb="FF000000"/>
        <rFont val="Arial"/>
        <family val="2"/>
      </rPr>
      <t>Yolanda Smith</t>
    </r>
  </si>
  <si>
    <t>Offeror Name:</t>
  </si>
  <si>
    <t>Solicitation #: DCRB-14-028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</si>
</sst>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s>
  <fonts count="25">
    <font>
      <sz val="10"/>
      <name val="Arial"/>
    </font>
    <font>
      <sz val="9"/>
      <name val="CG Omega (W1)"/>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6"/>
      <name val="Arial"/>
      <family val="2"/>
    </font>
    <font>
      <b/>
      <sz val="10"/>
      <name val="Arial"/>
      <family val="2"/>
    </font>
    <font>
      <b/>
      <sz val="10"/>
      <name val="CG Omega (W1)"/>
    </font>
    <font>
      <u/>
      <sz val="14"/>
      <name val="Arial"/>
      <family val="2"/>
    </font>
    <font>
      <b/>
      <sz val="14"/>
      <name val="Arial"/>
      <family val="2"/>
    </font>
    <font>
      <sz val="14"/>
      <name val="Arial"/>
      <family val="2"/>
    </font>
    <font>
      <sz val="10"/>
      <color rgb="FF000000"/>
      <name val="Arial"/>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u/>
      <sz val="14"/>
      <color rgb="FF000000"/>
      <name val="Arial"/>
      <family val="2"/>
    </font>
    <font>
      <sz val="14"/>
      <color rgb="FF000000"/>
      <name val="Arial"/>
      <family val="2"/>
    </font>
    <font>
      <u/>
      <sz val="14"/>
      <color rgb="FF000000"/>
      <name val="Arial"/>
      <family val="2"/>
    </font>
    <font>
      <sz val="12"/>
      <name val="Arial"/>
      <family val="2"/>
    </font>
    <font>
      <sz val="12"/>
      <name val="CG Omega (W1)"/>
    </font>
    <font>
      <sz val="10"/>
      <name val="Arial"/>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s>
  <cellStyleXfs count="2">
    <xf numFmtId="0" fontId="0" fillId="0" borderId="0"/>
    <xf numFmtId="44" fontId="24" fillId="0" borderId="0" applyFont="0" applyFill="0" applyBorder="0" applyAlignment="0" applyProtection="0"/>
  </cellStyleXfs>
  <cellXfs count="267">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Alignment="1">
      <alignment horizontal="right"/>
    </xf>
    <xf numFmtId="0" fontId="1" fillId="0" borderId="0" xfId="0" applyFont="1" applyAlignment="1">
      <alignment horizontal="left"/>
    </xf>
    <xf numFmtId="2" fontId="0" fillId="0" borderId="0" xfId="0" applyNumberFormat="1" applyBorder="1" applyAlignment="1">
      <alignment horizontal="center"/>
    </xf>
    <xf numFmtId="0" fontId="0" fillId="0" borderId="0" xfId="0" applyNumberFormat="1" applyAlignment="1">
      <alignment horizontal="right"/>
    </xf>
    <xf numFmtId="15" fontId="0" fillId="0" borderId="0" xfId="0" applyNumberFormat="1"/>
    <xf numFmtId="0" fontId="0" fillId="0" borderId="0" xfId="0" quotePrefix="1"/>
    <xf numFmtId="5" fontId="0" fillId="0" borderId="0" xfId="0" applyNumberFormat="1" applyBorder="1"/>
    <xf numFmtId="0" fontId="0" fillId="0" borderId="0" xfId="0" applyAlignment="1">
      <alignment horizontal="left"/>
    </xf>
    <xf numFmtId="0" fontId="0" fillId="0" borderId="0" xfId="0" applyNumberFormat="1" applyAlignment="1">
      <alignment horizontal="left"/>
    </xf>
    <xf numFmtId="0" fontId="0" fillId="0" borderId="12" xfId="0" applyBorder="1"/>
    <xf numFmtId="0" fontId="0" fillId="0" borderId="11" xfId="0" applyBorder="1"/>
    <xf numFmtId="0" fontId="0" fillId="0" borderId="14" xfId="0" applyBorder="1"/>
    <xf numFmtId="0" fontId="0" fillId="0" borderId="15" xfId="0" applyBorder="1"/>
    <xf numFmtId="0" fontId="0" fillId="0" borderId="11" xfId="0" applyNumberFormat="1" applyBorder="1"/>
    <xf numFmtId="42" fontId="0" fillId="0" borderId="0" xfId="0" applyNumberFormat="1" applyBorder="1"/>
    <xf numFmtId="0" fontId="2" fillId="0" borderId="0" xfId="0" applyFont="1" applyBorder="1"/>
    <xf numFmtId="0" fontId="6" fillId="0" borderId="0" xfId="0" applyFont="1" applyBorder="1"/>
    <xf numFmtId="5" fontId="0" fillId="0" borderId="0" xfId="0" applyNumberFormat="1" applyAlignment="1">
      <alignment horizontal="left"/>
    </xf>
    <xf numFmtId="0" fontId="5" fillId="0" borderId="0" xfId="0" applyFont="1"/>
    <xf numFmtId="0" fontId="7" fillId="0" borderId="0" xfId="0" applyFont="1"/>
    <xf numFmtId="0" fontId="0" fillId="0" borderId="0" xfId="0" applyBorder="1" applyAlignment="1">
      <alignment horizontal="left"/>
    </xf>
    <xf numFmtId="7" fontId="0" fillId="0" borderId="0" xfId="0" applyNumberFormat="1" applyBorder="1"/>
    <xf numFmtId="0" fontId="9" fillId="0" borderId="0" xfId="0" applyFont="1" applyAlignment="1">
      <alignment horizontal="right"/>
    </xf>
    <xf numFmtId="14" fontId="10" fillId="0" borderId="0" xfId="0" applyNumberFormat="1" applyFont="1" applyAlignment="1">
      <alignment horizontal="right"/>
    </xf>
    <xf numFmtId="0" fontId="11" fillId="0" borderId="0" xfId="0" applyFont="1" applyBorder="1"/>
    <xf numFmtId="0" fontId="12" fillId="0" borderId="0" xfId="0" applyFont="1"/>
    <xf numFmtId="0" fontId="4" fillId="0" borderId="0" xfId="0" applyFont="1" applyBorder="1"/>
    <xf numFmtId="0" fontId="13" fillId="0" borderId="12" xfId="0" applyFont="1" applyBorder="1"/>
    <xf numFmtId="0" fontId="5" fillId="0" borderId="12" xfId="0" applyFont="1" applyBorder="1"/>
    <xf numFmtId="0" fontId="12" fillId="0" borderId="0" xfId="0" applyFont="1" applyBorder="1"/>
    <xf numFmtId="0" fontId="14" fillId="0" borderId="0" xfId="0" applyFont="1" applyAlignment="1">
      <alignment horizontal="left" vertical="center" readingOrder="1"/>
    </xf>
    <xf numFmtId="0" fontId="14" fillId="0" borderId="0" xfId="0" applyFont="1" applyAlignment="1">
      <alignment horizontal="left" vertical="center" wrapText="1" readingOrder="1"/>
    </xf>
    <xf numFmtId="0" fontId="16" fillId="0" borderId="0" xfId="0" applyFont="1" applyAlignment="1">
      <alignment horizontal="left" vertical="center" wrapText="1" readingOrder="1"/>
    </xf>
    <xf numFmtId="0" fontId="19" fillId="0" borderId="0" xfId="0" applyFont="1" applyAlignment="1">
      <alignment horizontal="left" vertical="center" wrapText="1" readingOrder="1"/>
    </xf>
    <xf numFmtId="0" fontId="22" fillId="0" borderId="0" xfId="0" applyFont="1"/>
    <xf numFmtId="0" fontId="16" fillId="0" borderId="0" xfId="0" applyFont="1" applyAlignment="1">
      <alignment horizontal="left" vertical="center" readingOrder="1"/>
    </xf>
    <xf numFmtId="49" fontId="0" fillId="0" borderId="0" xfId="0" applyNumberFormat="1"/>
    <xf numFmtId="0" fontId="22" fillId="0" borderId="0" xfId="0" applyFont="1" applyAlignment="1">
      <alignment horizontal="right"/>
    </xf>
    <xf numFmtId="0" fontId="13" fillId="0" borderId="0" xfId="0" applyFont="1" applyAlignment="1">
      <alignment horizontal="left" vertical="top"/>
    </xf>
    <xf numFmtId="0" fontId="13" fillId="0" borderId="0" xfId="0" applyFont="1" applyAlignment="1">
      <alignment horizontal="right"/>
    </xf>
    <xf numFmtId="0" fontId="22" fillId="0" borderId="11" xfId="0" applyFont="1" applyBorder="1"/>
    <xf numFmtId="0" fontId="22" fillId="0" borderId="0" xfId="0" applyFont="1" applyAlignment="1">
      <alignment horizontal="center"/>
    </xf>
    <xf numFmtId="0" fontId="22" fillId="0" borderId="0" xfId="0" applyFont="1" applyBorder="1" applyAlignment="1">
      <alignment horizontal="right"/>
    </xf>
    <xf numFmtId="0" fontId="22" fillId="0" borderId="4" xfId="0" applyFont="1" applyBorder="1"/>
    <xf numFmtId="14" fontId="22" fillId="0" borderId="14" xfId="0" applyNumberFormat="1" applyFont="1" applyBorder="1" applyAlignment="1" applyProtection="1">
      <alignment horizontal="center"/>
    </xf>
    <xf numFmtId="0" fontId="22" fillId="0" borderId="14" xfId="0" applyFont="1" applyBorder="1"/>
    <xf numFmtId="14" fontId="22" fillId="0" borderId="14" xfId="0" applyNumberFormat="1" applyFont="1" applyBorder="1" applyAlignment="1">
      <alignment horizontal="center"/>
    </xf>
    <xf numFmtId="0" fontId="22" fillId="0" borderId="15" xfId="0" applyFont="1" applyBorder="1" applyAlignment="1">
      <alignment horizontal="center"/>
    </xf>
    <xf numFmtId="0" fontId="22" fillId="0" borderId="3" xfId="0" applyFont="1" applyBorder="1"/>
    <xf numFmtId="0" fontId="22" fillId="0" borderId="0" xfId="0" applyFont="1" applyBorder="1" applyAlignment="1">
      <alignment horizontal="center"/>
    </xf>
    <xf numFmtId="0" fontId="22" fillId="0" borderId="0" xfId="0" applyFont="1" applyBorder="1"/>
    <xf numFmtId="0" fontId="22" fillId="0" borderId="16" xfId="0" applyFont="1" applyBorder="1" applyAlignment="1">
      <alignment horizontal="center"/>
    </xf>
    <xf numFmtId="0" fontId="22" fillId="0" borderId="11" xfId="0" applyFont="1" applyBorder="1" applyAlignment="1">
      <alignment horizontal="right"/>
    </xf>
    <xf numFmtId="0" fontId="22" fillId="0" borderId="5" xfId="0" applyFont="1" applyBorder="1"/>
    <xf numFmtId="0" fontId="22" fillId="0" borderId="11" xfId="0" applyFont="1" applyBorder="1" applyAlignment="1">
      <alignment horizontal="center"/>
    </xf>
    <xf numFmtId="0" fontId="5" fillId="0" borderId="0" xfId="0" applyFont="1" applyAlignment="1">
      <alignment horizontal="left"/>
    </xf>
    <xf numFmtId="0" fontId="22" fillId="0" borderId="0" xfId="0" applyFont="1" applyAlignment="1">
      <alignment horizontal="left"/>
    </xf>
    <xf numFmtId="5" fontId="22" fillId="0" borderId="0" xfId="0" applyNumberFormat="1" applyFont="1"/>
    <xf numFmtId="0" fontId="5" fillId="0" borderId="0" xfId="0" applyNumberFormat="1" applyFont="1" applyAlignment="1">
      <alignment horizontal="left"/>
    </xf>
    <xf numFmtId="5" fontId="22" fillId="0" borderId="0" xfId="0" applyNumberFormat="1" applyFont="1" applyBorder="1"/>
    <xf numFmtId="0" fontId="22" fillId="0" borderId="0" xfId="0" applyFont="1" applyBorder="1" applyAlignment="1">
      <alignment horizontal="left"/>
    </xf>
    <xf numFmtId="49" fontId="22" fillId="0" borderId="0" xfId="0" applyNumberFormat="1" applyFont="1" applyAlignment="1">
      <alignment horizontal="center" vertical="center"/>
    </xf>
    <xf numFmtId="0" fontId="0" fillId="0" borderId="17" xfId="0" applyBorder="1"/>
    <xf numFmtId="0" fontId="16" fillId="0" borderId="4" xfId="0" applyFont="1" applyBorder="1" applyAlignment="1">
      <alignment horizontal="left" vertical="center" readingOrder="1"/>
    </xf>
    <xf numFmtId="9" fontId="22" fillId="0" borderId="0" xfId="0" applyNumberFormat="1" applyFont="1" applyBorder="1" applyAlignment="1">
      <alignment horizontal="center"/>
    </xf>
    <xf numFmtId="9" fontId="22" fillId="0" borderId="11" xfId="0" applyNumberFormat="1" applyFont="1" applyBorder="1" applyAlignment="1">
      <alignment horizontal="center"/>
    </xf>
    <xf numFmtId="0" fontId="16" fillId="0" borderId="4" xfId="0" applyFont="1" applyBorder="1"/>
    <xf numFmtId="5" fontId="0" fillId="0" borderId="14" xfId="0" applyNumberFormat="1" applyBorder="1"/>
    <xf numFmtId="0" fontId="16" fillId="0" borderId="8" xfId="0" applyFont="1" applyBorder="1" applyAlignment="1">
      <alignment horizontal="left" vertical="center" readingOrder="1"/>
    </xf>
    <xf numFmtId="14" fontId="22" fillId="0" borderId="1" xfId="0" applyNumberFormat="1" applyFont="1" applyBorder="1" applyAlignment="1">
      <alignment horizontal="center"/>
    </xf>
    <xf numFmtId="0" fontId="22" fillId="0" borderId="0" xfId="0" applyNumberFormat="1" applyFont="1"/>
    <xf numFmtId="0" fontId="22" fillId="0" borderId="0" xfId="0" applyNumberFormat="1" applyFont="1" applyAlignment="1">
      <alignment horizontal="center"/>
    </xf>
    <xf numFmtId="0" fontId="22" fillId="0" borderId="3" xfId="0" applyFont="1" applyBorder="1" applyAlignment="1">
      <alignment horizontal="center"/>
    </xf>
    <xf numFmtId="0" fontId="22" fillId="0" borderId="0" xfId="0" applyNumberFormat="1" applyFont="1" applyBorder="1" applyAlignment="1">
      <alignment horizontal="center"/>
    </xf>
    <xf numFmtId="0" fontId="22" fillId="0" borderId="16" xfId="0" applyNumberFormat="1" applyFont="1" applyBorder="1" applyAlignment="1">
      <alignment horizontal="center"/>
    </xf>
    <xf numFmtId="0" fontId="22" fillId="0" borderId="3" xfId="0" applyNumberFormat="1" applyFont="1" applyBorder="1" applyAlignment="1">
      <alignment horizontal="center"/>
    </xf>
    <xf numFmtId="0" fontId="22" fillId="0" borderId="6" xfId="0" applyNumberFormat="1" applyFont="1" applyBorder="1" applyAlignment="1">
      <alignment horizontal="center"/>
    </xf>
    <xf numFmtId="0" fontId="22" fillId="0" borderId="11" xfId="0" applyNumberFormat="1" applyFont="1" applyBorder="1"/>
    <xf numFmtId="0" fontId="22" fillId="0" borderId="5" xfId="0" applyFont="1" applyBorder="1" applyAlignment="1">
      <alignment horizontal="center"/>
    </xf>
    <xf numFmtId="0" fontId="22" fillId="0" borderId="11" xfId="0" applyNumberFormat="1" applyFont="1" applyBorder="1" applyAlignment="1">
      <alignment horizontal="center"/>
    </xf>
    <xf numFmtId="0" fontId="22" fillId="0" borderId="17" xfId="0" applyNumberFormat="1" applyFont="1" applyBorder="1" applyAlignment="1">
      <alignment horizontal="center"/>
    </xf>
    <xf numFmtId="0" fontId="22" fillId="0" borderId="5" xfId="0" applyNumberFormat="1" applyFont="1" applyBorder="1"/>
    <xf numFmtId="0" fontId="22" fillId="0" borderId="5" xfId="0" applyNumberFormat="1" applyFont="1" applyBorder="1" applyAlignment="1">
      <alignment horizontal="center"/>
    </xf>
    <xf numFmtId="0" fontId="22" fillId="0" borderId="13" xfId="0" applyNumberFormat="1" applyFont="1" applyBorder="1" applyAlignment="1">
      <alignment horizontal="center"/>
    </xf>
    <xf numFmtId="14" fontId="22" fillId="0" borderId="0" xfId="0" applyNumberFormat="1" applyFont="1" applyBorder="1"/>
    <xf numFmtId="0" fontId="22" fillId="0" borderId="7" xfId="0" applyFont="1" applyBorder="1"/>
    <xf numFmtId="0" fontId="22" fillId="0" borderId="6" xfId="0" applyFont="1" applyBorder="1" applyAlignment="1">
      <alignment horizontal="center"/>
    </xf>
    <xf numFmtId="1" fontId="22" fillId="0" borderId="0" xfId="0" applyNumberFormat="1" applyFont="1"/>
    <xf numFmtId="2" fontId="22" fillId="0" borderId="0" xfId="0" applyNumberFormat="1" applyFont="1" applyBorder="1" applyAlignment="1">
      <alignment horizontal="center"/>
    </xf>
    <xf numFmtId="2" fontId="22" fillId="0" borderId="14" xfId="0" applyNumberFormat="1" applyFont="1" applyBorder="1" applyAlignment="1">
      <alignment horizontal="center"/>
    </xf>
    <xf numFmtId="42" fontId="22" fillId="0" borderId="3" xfId="0" applyNumberFormat="1" applyFont="1" applyBorder="1" applyAlignment="1">
      <alignment horizontal="center"/>
    </xf>
    <xf numFmtId="0" fontId="22" fillId="0" borderId="0" xfId="0" applyNumberFormat="1" applyFont="1" applyAlignment="1">
      <alignment horizontal="fill"/>
    </xf>
    <xf numFmtId="0" fontId="23" fillId="0" borderId="11" xfId="0" applyFont="1" applyBorder="1" applyAlignment="1">
      <alignment horizontal="left"/>
    </xf>
    <xf numFmtId="2" fontId="22" fillId="0" borderId="11" xfId="0" applyNumberFormat="1" applyFont="1" applyBorder="1" applyAlignment="1">
      <alignment horizontal="center"/>
    </xf>
    <xf numFmtId="42" fontId="22" fillId="0" borderId="5" xfId="0" applyNumberFormat="1" applyFont="1" applyBorder="1" applyAlignment="1">
      <alignment horizontal="center"/>
    </xf>
    <xf numFmtId="0" fontId="23" fillId="0" borderId="0" xfId="0" applyFont="1" applyAlignment="1">
      <alignment horizontal="left"/>
    </xf>
    <xf numFmtId="9" fontId="22" fillId="0" borderId="0" xfId="0" applyNumberFormat="1" applyFont="1" applyBorder="1"/>
    <xf numFmtId="42" fontId="22" fillId="0" borderId="8" xfId="0" applyNumberFormat="1" applyFont="1" applyBorder="1"/>
    <xf numFmtId="0" fontId="22" fillId="0" borderId="8" xfId="0" applyFont="1" applyBorder="1"/>
    <xf numFmtId="7" fontId="22" fillId="0" borderId="0" xfId="0" applyNumberFormat="1" applyFont="1"/>
    <xf numFmtId="2" fontId="22" fillId="0" borderId="3" xfId="0" applyNumberFormat="1" applyFont="1" applyBorder="1" applyAlignment="1">
      <alignment horizontal="center"/>
    </xf>
    <xf numFmtId="39" fontId="22" fillId="0" borderId="0" xfId="0" applyNumberFormat="1" applyFont="1"/>
    <xf numFmtId="0" fontId="22" fillId="0" borderId="0" xfId="0" applyNumberFormat="1" applyFont="1" applyBorder="1"/>
    <xf numFmtId="39" fontId="22" fillId="0" borderId="11" xfId="0" applyNumberFormat="1" applyFont="1" applyBorder="1"/>
    <xf numFmtId="39" fontId="22" fillId="0" borderId="17" xfId="0" applyNumberFormat="1" applyFont="1" applyBorder="1"/>
    <xf numFmtId="0" fontId="22" fillId="0" borderId="15" xfId="0" applyFont="1" applyBorder="1"/>
    <xf numFmtId="0" fontId="22" fillId="0" borderId="16" xfId="0" applyFont="1" applyBorder="1"/>
    <xf numFmtId="0" fontId="16" fillId="0" borderId="4" xfId="0" applyFont="1" applyBorder="1" applyAlignment="1">
      <alignment horizontal="left" vertical="center" indent="1" readingOrder="1"/>
    </xf>
    <xf numFmtId="49" fontId="3" fillId="0" borderId="0" xfId="0" applyNumberFormat="1" applyFont="1" applyBorder="1" applyAlignment="1">
      <alignment horizontal="center" vertical="center"/>
    </xf>
    <xf numFmtId="9" fontId="3" fillId="0" borderId="0" xfId="0" applyNumberFormat="1" applyFont="1" applyBorder="1" applyAlignment="1">
      <alignment horizontal="center"/>
    </xf>
    <xf numFmtId="2" fontId="22" fillId="0" borderId="1" xfId="0" applyNumberFormat="1" applyFont="1" applyBorder="1" applyAlignment="1">
      <alignment horizontal="center"/>
    </xf>
    <xf numFmtId="2" fontId="22" fillId="0" borderId="10" xfId="0" applyNumberFormat="1" applyFont="1" applyBorder="1" applyAlignment="1">
      <alignment horizontal="center"/>
    </xf>
    <xf numFmtId="0" fontId="22" fillId="0" borderId="1" xfId="0" applyFont="1" applyBorder="1" applyAlignment="1">
      <alignment horizontal="center"/>
    </xf>
    <xf numFmtId="0" fontId="22" fillId="0" borderId="14" xfId="0" applyFont="1" applyBorder="1" applyAlignment="1">
      <alignment horizontal="center"/>
    </xf>
    <xf numFmtId="10" fontId="22" fillId="0" borderId="0" xfId="0" applyNumberFormat="1" applyFont="1" applyBorder="1" applyAlignment="1">
      <alignment horizontal="center"/>
    </xf>
    <xf numFmtId="0" fontId="3" fillId="0" borderId="0" xfId="0" applyFont="1" applyAlignment="1">
      <alignment horizontal="center"/>
    </xf>
    <xf numFmtId="0" fontId="5" fillId="0" borderId="0" xfId="0" applyFont="1" applyBorder="1"/>
    <xf numFmtId="0" fontId="22" fillId="0" borderId="9" xfId="0" applyFont="1" applyBorder="1" applyAlignment="1">
      <alignment horizontal="center"/>
    </xf>
    <xf numFmtId="0" fontId="22" fillId="0" borderId="10" xfId="0" applyFont="1" applyBorder="1" applyAlignment="1">
      <alignment horizontal="center"/>
    </xf>
    <xf numFmtId="0" fontId="22" fillId="0" borderId="4" xfId="0" applyFont="1" applyBorder="1" applyAlignment="1">
      <alignment horizontal="center"/>
    </xf>
    <xf numFmtId="0" fontId="22" fillId="0" borderId="17" xfId="0" applyFont="1" applyBorder="1" applyAlignment="1">
      <alignment horizontal="center"/>
    </xf>
    <xf numFmtId="7" fontId="22" fillId="0" borderId="3" xfId="0" applyNumberFormat="1" applyFont="1" applyBorder="1"/>
    <xf numFmtId="1" fontId="22" fillId="0" borderId="6" xfId="0" applyNumberFormat="1" applyFont="1" applyBorder="1" applyAlignment="1">
      <alignment horizontal="center"/>
    </xf>
    <xf numFmtId="7" fontId="22" fillId="0" borderId="1" xfId="0" applyNumberFormat="1" applyFont="1" applyBorder="1"/>
    <xf numFmtId="1" fontId="22" fillId="0" borderId="7" xfId="0" applyNumberFormat="1" applyFont="1" applyBorder="1" applyAlignment="1">
      <alignment horizontal="center"/>
    </xf>
    <xf numFmtId="39" fontId="22" fillId="0" borderId="3" xfId="0" applyNumberFormat="1" applyFont="1" applyBorder="1"/>
    <xf numFmtId="39" fontId="22" fillId="0" borderId="1" xfId="0" applyNumberFormat="1" applyFont="1" applyBorder="1"/>
    <xf numFmtId="1" fontId="22" fillId="0" borderId="3" xfId="0" applyNumberFormat="1" applyFont="1" applyBorder="1" applyAlignment="1">
      <alignment horizontal="center"/>
    </xf>
    <xf numFmtId="39" fontId="22" fillId="0" borderId="5" xfId="0" applyNumberFormat="1" applyFont="1" applyBorder="1"/>
    <xf numFmtId="1" fontId="22" fillId="0" borderId="13" xfId="0" applyNumberFormat="1" applyFont="1" applyBorder="1" applyAlignment="1">
      <alignment horizontal="center"/>
    </xf>
    <xf numFmtId="0" fontId="22" fillId="0" borderId="11" xfId="0" applyNumberFormat="1" applyFont="1" applyBorder="1" applyAlignment="1">
      <alignment horizontal="right"/>
    </xf>
    <xf numFmtId="0" fontId="22" fillId="0" borderId="7" xfId="0" applyNumberFormat="1" applyFont="1" applyBorder="1" applyAlignment="1">
      <alignment horizontal="center"/>
    </xf>
    <xf numFmtId="0" fontId="22" fillId="0" borderId="0" xfId="0" applyNumberFormat="1" applyFont="1" applyAlignment="1">
      <alignment horizontal="right"/>
    </xf>
    <xf numFmtId="0" fontId="22" fillId="0" borderId="6" xfId="0" applyNumberFormat="1" applyFont="1" applyBorder="1"/>
    <xf numFmtId="0" fontId="22" fillId="0" borderId="4" xfId="0" applyNumberFormat="1" applyFont="1" applyBorder="1" applyAlignment="1">
      <alignment horizontal="center"/>
    </xf>
    <xf numFmtId="0" fontId="22" fillId="0" borderId="14" xfId="0" applyNumberFormat="1" applyFont="1" applyBorder="1" applyAlignment="1">
      <alignment horizontal="center"/>
    </xf>
    <xf numFmtId="0" fontId="22" fillId="0" borderId="3" xfId="0" applyNumberFormat="1" applyFont="1" applyBorder="1"/>
    <xf numFmtId="0" fontId="0" fillId="0" borderId="14" xfId="0" applyNumberFormat="1" applyBorder="1"/>
    <xf numFmtId="0" fontId="22" fillId="0" borderId="3" xfId="0" applyFont="1" applyBorder="1" applyAlignment="1"/>
    <xf numFmtId="0" fontId="22" fillId="0" borderId="5" xfId="0" applyFont="1" applyBorder="1" applyAlignment="1"/>
    <xf numFmtId="0" fontId="22" fillId="0" borderId="9" xfId="0" applyFont="1" applyBorder="1"/>
    <xf numFmtId="0" fontId="22" fillId="0" borderId="8" xfId="0" applyFont="1" applyBorder="1" applyAlignment="1">
      <alignment horizontal="center"/>
    </xf>
    <xf numFmtId="0" fontId="22" fillId="0" borderId="0" xfId="0" quotePrefix="1" applyFont="1" applyAlignment="1">
      <alignment horizontal="center"/>
    </xf>
    <xf numFmtId="0" fontId="22" fillId="0" borderId="11" xfId="0" quotePrefix="1" applyFont="1" applyBorder="1" applyAlignment="1">
      <alignment horizontal="center"/>
    </xf>
    <xf numFmtId="1" fontId="22" fillId="0" borderId="5" xfId="0" applyNumberFormat="1" applyFont="1" applyBorder="1" applyAlignment="1">
      <alignment horizontal="center"/>
    </xf>
    <xf numFmtId="0" fontId="22" fillId="0" borderId="0" xfId="0" quotePrefix="1" applyFont="1"/>
    <xf numFmtId="0" fontId="0" fillId="0" borderId="14" xfId="0" applyBorder="1" applyAlignment="1"/>
    <xf numFmtId="0" fontId="0" fillId="0" borderId="15" xfId="0" applyBorder="1" applyAlignment="1"/>
    <xf numFmtId="0" fontId="0" fillId="0" borderId="0" xfId="0" applyBorder="1" applyAlignment="1"/>
    <xf numFmtId="0" fontId="0" fillId="0" borderId="16" xfId="0" applyBorder="1" applyAlignment="1"/>
    <xf numFmtId="0" fontId="0" fillId="0" borderId="11" xfId="0" applyBorder="1" applyAlignment="1"/>
    <xf numFmtId="0" fontId="0" fillId="0" borderId="17" xfId="0" applyBorder="1" applyAlignment="1"/>
    <xf numFmtId="7" fontId="22" fillId="0" borderId="0" xfId="0" applyNumberFormat="1" applyFont="1" applyBorder="1"/>
    <xf numFmtId="0" fontId="22" fillId="0" borderId="5" xfId="0" applyFont="1" applyBorder="1" applyAlignment="1">
      <alignment horizontal="left" indent="1"/>
    </xf>
    <xf numFmtId="0" fontId="16" fillId="0" borderId="4" xfId="0" applyFont="1" applyBorder="1" applyAlignment="1">
      <alignment horizontal="left" indent="1"/>
    </xf>
    <xf numFmtId="2" fontId="16" fillId="0" borderId="4" xfId="0" applyNumberFormat="1" applyFont="1" applyBorder="1" applyAlignment="1">
      <alignment horizontal="left" vertical="center" readingOrder="1"/>
    </xf>
    <xf numFmtId="2" fontId="22" fillId="0" borderId="3" xfId="0" applyNumberFormat="1" applyFont="1" applyBorder="1" applyAlignment="1"/>
    <xf numFmtId="2" fontId="22" fillId="0" borderId="5" xfId="0" applyNumberFormat="1" applyFont="1" applyBorder="1" applyAlignment="1"/>
    <xf numFmtId="9" fontId="22" fillId="2" borderId="0" xfId="0" applyNumberFormat="1" applyFont="1" applyFill="1" applyBorder="1" applyAlignment="1">
      <alignment horizontal="right"/>
    </xf>
    <xf numFmtId="0" fontId="8" fillId="2" borderId="0" xfId="0" applyFont="1" applyFill="1" applyAlignment="1">
      <alignment horizontal="left"/>
    </xf>
    <xf numFmtId="7" fontId="22" fillId="2" borderId="0" xfId="0" applyNumberFormat="1" applyFont="1" applyFill="1"/>
    <xf numFmtId="2" fontId="22" fillId="2" borderId="3" xfId="0" applyNumberFormat="1" applyFont="1" applyFill="1" applyBorder="1" applyAlignment="1">
      <alignment horizontal="center"/>
    </xf>
    <xf numFmtId="9" fontId="22" fillId="2" borderId="0" xfId="0" applyNumberFormat="1" applyFont="1" applyFill="1" applyBorder="1" applyAlignment="1">
      <alignment horizontal="center"/>
    </xf>
    <xf numFmtId="1" fontId="22" fillId="0" borderId="11" xfId="0" applyNumberFormat="1" applyFont="1" applyBorder="1"/>
    <xf numFmtId="9" fontId="22" fillId="2" borderId="11" xfId="0" applyNumberFormat="1" applyFont="1" applyFill="1" applyBorder="1" applyAlignment="1">
      <alignment horizontal="center"/>
    </xf>
    <xf numFmtId="0" fontId="5" fillId="0" borderId="0" xfId="0" applyFont="1" applyFill="1"/>
    <xf numFmtId="0" fontId="8" fillId="0" borderId="0" xfId="0" applyFont="1" applyFill="1" applyAlignment="1">
      <alignment horizontal="left"/>
    </xf>
    <xf numFmtId="10" fontId="22" fillId="2" borderId="1" xfId="0" applyNumberFormat="1" applyFont="1" applyFill="1" applyBorder="1" applyAlignment="1">
      <alignment horizontal="center"/>
    </xf>
    <xf numFmtId="0" fontId="22" fillId="0" borderId="1" xfId="0" applyFont="1" applyFill="1" applyBorder="1" applyAlignment="1">
      <alignment horizontal="center"/>
    </xf>
    <xf numFmtId="8" fontId="22" fillId="0" borderId="0" xfId="0" applyNumberFormat="1" applyFont="1"/>
    <xf numFmtId="8" fontId="22" fillId="0" borderId="11" xfId="0" applyNumberFormat="1" applyFont="1" applyBorder="1"/>
    <xf numFmtId="8" fontId="22" fillId="0" borderId="0" xfId="0" applyNumberFormat="1" applyFont="1" applyBorder="1"/>
    <xf numFmtId="7" fontId="22" fillId="0" borderId="17" xfId="0" applyNumberFormat="1" applyFont="1" applyBorder="1"/>
    <xf numFmtId="8" fontId="22" fillId="2" borderId="0" xfId="0" applyNumberFormat="1" applyFont="1" applyFill="1"/>
    <xf numFmtId="8" fontId="22" fillId="2" borderId="11" xfId="0" applyNumberFormat="1" applyFont="1" applyFill="1" applyBorder="1"/>
    <xf numFmtId="0" fontId="16" fillId="0" borderId="5" xfId="0" applyFont="1" applyBorder="1" applyAlignment="1">
      <alignment horizontal="left" vertical="center" readingOrder="1"/>
    </xf>
    <xf numFmtId="0" fontId="16" fillId="0" borderId="0" xfId="0" applyFont="1" applyBorder="1" applyAlignment="1">
      <alignment horizontal="left" vertical="center" readingOrder="1"/>
    </xf>
    <xf numFmtId="0" fontId="16" fillId="0" borderId="0" xfId="0" applyFont="1" applyBorder="1"/>
    <xf numFmtId="8" fontId="22" fillId="0" borderId="0" xfId="0" applyNumberFormat="1" applyFont="1" applyBorder="1" applyAlignment="1">
      <alignment horizontal="right"/>
    </xf>
    <xf numFmtId="8" fontId="22" fillId="0" borderId="11" xfId="0" applyNumberFormat="1" applyFont="1" applyBorder="1" applyAlignment="1">
      <alignment horizontal="right"/>
    </xf>
    <xf numFmtId="8" fontId="22" fillId="0" borderId="1" xfId="0" applyNumberFormat="1" applyFont="1" applyBorder="1"/>
    <xf numFmtId="0" fontId="5" fillId="0" borderId="0" xfId="0" applyFont="1" applyAlignment="1">
      <alignment horizontal="left"/>
    </xf>
    <xf numFmtId="0" fontId="0" fillId="0" borderId="3" xfId="0" applyBorder="1"/>
    <xf numFmtId="0" fontId="3" fillId="0" borderId="8" xfId="0" applyFont="1" applyBorder="1" applyAlignment="1">
      <alignment horizontal="left"/>
    </xf>
    <xf numFmtId="5" fontId="22" fillId="0" borderId="0" xfId="0" applyNumberFormat="1" applyFont="1" applyFill="1"/>
    <xf numFmtId="37" fontId="22" fillId="0" borderId="0" xfId="0" applyNumberFormat="1" applyFont="1" applyFill="1"/>
    <xf numFmtId="8" fontId="22" fillId="0" borderId="0" xfId="0" applyNumberFormat="1" applyFont="1" applyFill="1"/>
    <xf numFmtId="0" fontId="3" fillId="0" borderId="3" xfId="0" applyFont="1" applyBorder="1" applyAlignment="1">
      <alignment horizontal="left"/>
    </xf>
    <xf numFmtId="0" fontId="3" fillId="0" borderId="5" xfId="0" applyFont="1" applyBorder="1" applyAlignment="1">
      <alignment horizontal="left"/>
    </xf>
    <xf numFmtId="5" fontId="9" fillId="0" borderId="0" xfId="0" applyNumberFormat="1" applyFont="1" applyAlignment="1">
      <alignment horizontal="center"/>
    </xf>
    <xf numFmtId="5" fontId="0" fillId="0" borderId="0" xfId="0" applyNumberFormat="1" applyAlignment="1">
      <alignment horizontal="center"/>
    </xf>
    <xf numFmtId="44" fontId="22" fillId="0" borderId="0" xfId="1" applyFont="1" applyBorder="1"/>
    <xf numFmtId="44" fontId="22" fillId="0" borderId="11" xfId="1" applyFont="1" applyBorder="1"/>
    <xf numFmtId="44" fontId="22" fillId="0" borderId="0" xfId="1" applyFont="1"/>
    <xf numFmtId="0" fontId="0" fillId="0" borderId="7" xfId="0" applyBorder="1"/>
    <xf numFmtId="44" fontId="22" fillId="0" borderId="6" xfId="1" applyFont="1" applyBorder="1"/>
    <xf numFmtId="44" fontId="22" fillId="0" borderId="13" xfId="1" applyFont="1" applyBorder="1"/>
    <xf numFmtId="5" fontId="0" fillId="0" borderId="7" xfId="0" applyNumberFormat="1" applyBorder="1"/>
    <xf numFmtId="44" fontId="22" fillId="0" borderId="18" xfId="1" applyFont="1" applyBorder="1"/>
    <xf numFmtId="5" fontId="0" fillId="0" borderId="6" xfId="0" applyNumberFormat="1" applyBorder="1"/>
    <xf numFmtId="44" fontId="0" fillId="0" borderId="6" xfId="1" applyFont="1" applyBorder="1"/>
    <xf numFmtId="44" fontId="22" fillId="0" borderId="7" xfId="1" applyFont="1" applyBorder="1"/>
    <xf numFmtId="44" fontId="22" fillId="0" borderId="7" xfId="1" applyFont="1" applyFill="1" applyBorder="1"/>
    <xf numFmtId="44" fontId="22" fillId="0" borderId="6" xfId="1" applyFont="1" applyFill="1" applyBorder="1"/>
    <xf numFmtId="44" fontId="22" fillId="0" borderId="13" xfId="1" applyFont="1" applyFill="1" applyBorder="1"/>
    <xf numFmtId="14" fontId="22" fillId="0" borderId="0" xfId="0" applyNumberFormat="1" applyFont="1" applyBorder="1" applyAlignment="1" applyProtection="1">
      <alignment horizontal="center"/>
    </xf>
    <xf numFmtId="164" fontId="22" fillId="0" borderId="6" xfId="1" applyNumberFormat="1" applyFont="1" applyBorder="1"/>
    <xf numFmtId="0" fontId="9" fillId="0" borderId="0" xfId="0" applyFont="1" applyAlignment="1">
      <alignment horizontal="left" wrapText="1"/>
    </xf>
    <xf numFmtId="44" fontId="22" fillId="0" borderId="1" xfId="1" applyFont="1" applyBorder="1"/>
    <xf numFmtId="0" fontId="22" fillId="0" borderId="4" xfId="0" applyFont="1" applyBorder="1" applyAlignment="1">
      <alignment horizontal="left"/>
    </xf>
    <xf numFmtId="0" fontId="22" fillId="0" borderId="3" xfId="0" applyNumberFormat="1" applyFont="1" applyBorder="1" applyAlignment="1">
      <alignment horizontal="left"/>
    </xf>
    <xf numFmtId="0" fontId="22" fillId="0" borderId="3" xfId="0" applyFont="1" applyBorder="1" applyAlignment="1">
      <alignment horizontal="left"/>
    </xf>
    <xf numFmtId="9" fontId="22" fillId="2" borderId="3" xfId="0" applyNumberFormat="1" applyFont="1" applyFill="1" applyBorder="1" applyAlignment="1">
      <alignment horizontal="right"/>
    </xf>
    <xf numFmtId="5" fontId="9" fillId="0" borderId="5" xfId="0" applyNumberFormat="1" applyFont="1" applyBorder="1" applyAlignment="1">
      <alignment horizontal="center"/>
    </xf>
    <xf numFmtId="0" fontId="5" fillId="0" borderId="0" xfId="0" applyFont="1" applyAlignment="1">
      <alignment horizontal="left" wrapText="1"/>
    </xf>
    <xf numFmtId="5" fontId="0" fillId="0" borderId="19" xfId="0" applyNumberFormat="1" applyBorder="1"/>
    <xf numFmtId="5" fontId="0" fillId="0" borderId="20" xfId="0" applyNumberFormat="1" applyBorder="1"/>
    <xf numFmtId="44" fontId="0" fillId="0" borderId="19" xfId="1" applyFont="1" applyBorder="1"/>
    <xf numFmtId="0" fontId="0" fillId="0" borderId="20" xfId="0" applyBorder="1"/>
    <xf numFmtId="44" fontId="22" fillId="0" borderId="13" xfId="1" applyNumberFormat="1" applyFont="1" applyBorder="1"/>
    <xf numFmtId="164" fontId="22" fillId="0" borderId="13" xfId="1" applyNumberFormat="1" applyFont="1" applyBorder="1"/>
    <xf numFmtId="164" fontId="22" fillId="0" borderId="11" xfId="0" applyNumberFormat="1" applyFont="1" applyBorder="1"/>
    <xf numFmtId="44" fontId="22" fillId="0" borderId="3" xfId="1" applyFont="1" applyBorder="1"/>
    <xf numFmtId="44" fontId="22" fillId="0" borderId="5" xfId="1" applyFont="1" applyBorder="1"/>
    <xf numFmtId="44" fontId="22" fillId="0" borderId="1" xfId="0" applyNumberFormat="1" applyFont="1" applyBorder="1"/>
    <xf numFmtId="44" fontId="22" fillId="0" borderId="2" xfId="1" applyFont="1" applyBorder="1"/>
    <xf numFmtId="44" fontId="22" fillId="0" borderId="0" xfId="1" applyFont="1" applyBorder="1" applyAlignment="1">
      <alignment horizontal="right"/>
    </xf>
    <xf numFmtId="44" fontId="22" fillId="0" borderId="11" xfId="1" applyFont="1" applyBorder="1" applyAlignment="1">
      <alignment horizontal="right"/>
    </xf>
    <xf numFmtId="44" fontId="22" fillId="0" borderId="16" xfId="1" applyFont="1" applyBorder="1" applyAlignment="1">
      <alignment horizontal="right"/>
    </xf>
    <xf numFmtId="44" fontId="22" fillId="0" borderId="17" xfId="1" applyFont="1" applyBorder="1" applyAlignment="1">
      <alignment horizontal="right"/>
    </xf>
    <xf numFmtId="0" fontId="5" fillId="0" borderId="4" xfId="0" applyFont="1" applyBorder="1" applyAlignment="1">
      <alignment horizontal="left"/>
    </xf>
    <xf numFmtId="0" fontId="22" fillId="0" borderId="5" xfId="0" applyFont="1" applyBorder="1" applyAlignment="1">
      <alignment horizontal="left"/>
    </xf>
    <xf numFmtId="0" fontId="3" fillId="0" borderId="0" xfId="0" applyFont="1" applyFill="1" applyBorder="1" applyAlignment="1">
      <alignment horizontal="left"/>
    </xf>
    <xf numFmtId="44" fontId="0" fillId="0" borderId="0" xfId="0" applyNumberFormat="1"/>
    <xf numFmtId="44" fontId="22" fillId="4" borderId="0" xfId="1" applyFont="1" applyFill="1" applyBorder="1"/>
    <xf numFmtId="44" fontId="22" fillId="4" borderId="11" xfId="1" applyFont="1" applyFill="1" applyBorder="1"/>
    <xf numFmtId="44" fontId="22" fillId="4" borderId="6" xfId="1" applyFont="1" applyFill="1" applyBorder="1"/>
    <xf numFmtId="164" fontId="22" fillId="4" borderId="11" xfId="0" applyNumberFormat="1" applyFont="1" applyFill="1" applyBorder="1"/>
    <xf numFmtId="44" fontId="22" fillId="4" borderId="1" xfId="1" applyFont="1" applyFill="1" applyBorder="1"/>
    <xf numFmtId="44" fontId="22" fillId="4" borderId="13" xfId="1" applyFont="1" applyFill="1" applyBorder="1"/>
    <xf numFmtId="164" fontId="22" fillId="0" borderId="0" xfId="1" applyNumberFormat="1" applyFont="1" applyBorder="1"/>
    <xf numFmtId="164" fontId="22" fillId="0" borderId="11" xfId="1" applyNumberFormat="1" applyFont="1" applyBorder="1"/>
    <xf numFmtId="164" fontId="22" fillId="4" borderId="11" xfId="1" applyNumberFormat="1" applyFont="1" applyFill="1" applyBorder="1"/>
    <xf numFmtId="1" fontId="22" fillId="0" borderId="0" xfId="0" applyNumberFormat="1" applyFont="1" applyBorder="1"/>
    <xf numFmtId="8" fontId="22" fillId="2" borderId="0" xfId="0" applyNumberFormat="1" applyFont="1" applyFill="1" applyBorder="1"/>
    <xf numFmtId="7" fontId="22" fillId="0" borderId="16" xfId="0" applyNumberFormat="1" applyFont="1" applyBorder="1"/>
    <xf numFmtId="164" fontId="22" fillId="4" borderId="0" xfId="1" applyNumberFormat="1" applyFont="1" applyFill="1" applyBorder="1"/>
    <xf numFmtId="0" fontId="20" fillId="0" borderId="0" xfId="0" applyFont="1" applyAlignment="1">
      <alignment horizontal="left" vertical="center" readingOrder="1"/>
    </xf>
    <xf numFmtId="0" fontId="8" fillId="0" borderId="0" xfId="0" applyFont="1" applyAlignment="1">
      <alignment horizontal="center"/>
    </xf>
    <xf numFmtId="0" fontId="20" fillId="0" borderId="0" xfId="0" applyFont="1" applyAlignment="1">
      <alignment horizontal="left" vertical="center" wrapText="1" readingOrder="1"/>
    </xf>
    <xf numFmtId="0" fontId="13" fillId="0" borderId="0" xfId="0" applyFont="1" applyAlignment="1">
      <alignment horizontal="left" vertical="top"/>
    </xf>
    <xf numFmtId="0" fontId="9" fillId="3" borderId="3" xfId="0" applyFont="1" applyFill="1" applyBorder="1" applyAlignment="1">
      <alignment horizontal="center"/>
    </xf>
    <xf numFmtId="0" fontId="9" fillId="3" borderId="0" xfId="0" applyFont="1" applyFill="1" applyBorder="1" applyAlignment="1">
      <alignment horizontal="center"/>
    </xf>
    <xf numFmtId="0" fontId="6" fillId="0" borderId="0" xfId="0" applyFont="1" applyBorder="1" applyAlignment="1">
      <alignment horizontal="left"/>
    </xf>
    <xf numFmtId="0" fontId="12" fillId="0" borderId="0" xfId="0" applyFont="1" applyAlignment="1">
      <alignment horizontal="left"/>
    </xf>
    <xf numFmtId="0" fontId="5" fillId="0" borderId="0" xfId="0" applyFont="1" applyAlignment="1">
      <alignment horizontal="left"/>
    </xf>
    <xf numFmtId="0" fontId="4" fillId="0" borderId="0" xfId="0" applyFont="1" applyBorder="1" applyAlignment="1">
      <alignment horizontal="left"/>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9"/>
  <sheetViews>
    <sheetView tabSelected="1" workbookViewId="0">
      <selection activeCell="A4" sqref="A4"/>
    </sheetView>
  </sheetViews>
  <sheetFormatPr defaultRowHeight="12.75"/>
  <cols>
    <col min="1" max="1" width="145" customWidth="1"/>
  </cols>
  <sheetData>
    <row r="1" spans="1:1" ht="15">
      <c r="A1" s="43"/>
    </row>
    <row r="2" spans="1:1" ht="15">
      <c r="A2" s="43" t="s">
        <v>172</v>
      </c>
    </row>
    <row r="3" spans="1:1" ht="15">
      <c r="A3" s="43" t="s">
        <v>173</v>
      </c>
    </row>
    <row r="4" spans="1:1" ht="15">
      <c r="A4" s="43"/>
    </row>
    <row r="5" spans="1:1" ht="15">
      <c r="A5" s="44"/>
    </row>
    <row r="6" spans="1:1">
      <c r="A6" s="39"/>
    </row>
    <row r="7" spans="1:1">
      <c r="A7" s="40"/>
    </row>
    <row r="8" spans="1:1" ht="18">
      <c r="A8" s="42" t="s">
        <v>101</v>
      </c>
    </row>
    <row r="9" spans="1:1" ht="36" customHeight="1">
      <c r="A9" s="41" t="s">
        <v>102</v>
      </c>
    </row>
    <row r="10" spans="1:1" ht="15">
      <c r="A10" s="41" t="s">
        <v>142</v>
      </c>
    </row>
    <row r="11" spans="1:1" ht="15">
      <c r="A11" s="41" t="s">
        <v>143</v>
      </c>
    </row>
    <row r="12" spans="1:1">
      <c r="A12" s="40"/>
    </row>
    <row r="13" spans="1:1" ht="18">
      <c r="A13" s="42" t="s">
        <v>103</v>
      </c>
    </row>
    <row r="14" spans="1:1" ht="15">
      <c r="A14" s="41" t="s">
        <v>141</v>
      </c>
    </row>
    <row r="15" spans="1:1" ht="60">
      <c r="A15" s="41" t="s">
        <v>104</v>
      </c>
    </row>
    <row r="16" spans="1:1" ht="60">
      <c r="A16" s="41" t="s">
        <v>105</v>
      </c>
    </row>
    <row r="17" spans="1:1" ht="15">
      <c r="A17" s="41"/>
    </row>
    <row r="18" spans="1:1" ht="15">
      <c r="A18" s="41" t="s">
        <v>145</v>
      </c>
    </row>
    <row r="19" spans="1:1">
      <c r="A19" s="40"/>
    </row>
    <row r="20" spans="1:1" ht="18">
      <c r="A20" s="42" t="s">
        <v>138</v>
      </c>
    </row>
    <row r="21" spans="1:1" ht="15">
      <c r="A21" s="41" t="s">
        <v>139</v>
      </c>
    </row>
    <row r="22" spans="1:1" ht="15">
      <c r="A22" s="41" t="s">
        <v>140</v>
      </c>
    </row>
    <row r="23" spans="1:1" ht="15">
      <c r="A23" s="41"/>
    </row>
    <row r="24" spans="1:1" ht="15">
      <c r="A24" s="41"/>
    </row>
    <row r="25" spans="1:1" ht="15">
      <c r="A25" s="41"/>
    </row>
    <row r="26" spans="1:1" ht="15">
      <c r="A26" s="41"/>
    </row>
    <row r="27" spans="1:1" ht="18">
      <c r="A27" s="42" t="s">
        <v>106</v>
      </c>
    </row>
    <row r="28" spans="1:1" ht="15.75">
      <c r="A28" s="41" t="s">
        <v>171</v>
      </c>
    </row>
    <row r="29" spans="1:1" ht="15">
      <c r="A29" s="41"/>
    </row>
  </sheetData>
  <phoneticPr fontId="0" type="noConversion"/>
  <pageMargins left="0.75" right="0.75" top="1" bottom="1" header="0.5" footer="0.5"/>
  <pageSetup scale="80" orientation="landscape" horizontalDpi="4294967292" verticalDpi="30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F143"/>
  <sheetViews>
    <sheetView workbookViewId="0"/>
  </sheetViews>
  <sheetFormatPr defaultRowHeight="12.75"/>
  <cols>
    <col min="1" max="1" width="3.5703125" customWidth="1"/>
    <col min="2" max="2" width="28.7109375" customWidth="1"/>
    <col min="3" max="3" width="11" customWidth="1"/>
    <col min="5" max="5" width="10.5703125" customWidth="1"/>
    <col min="6" max="6" width="10.7109375" customWidth="1"/>
    <col min="8" max="8" width="9.85546875" customWidth="1"/>
    <col min="9" max="9" width="9.7109375" customWidth="1"/>
    <col min="11" max="11" width="9.7109375" customWidth="1"/>
    <col min="12" max="12" width="10.85546875" customWidth="1"/>
    <col min="14" max="14" width="9.5703125" customWidth="1"/>
    <col min="15" max="15" width="10.28515625" customWidth="1"/>
    <col min="17" max="17" width="9.85546875" customWidth="1"/>
    <col min="18" max="18" width="9.5703125" customWidth="1"/>
    <col min="20" max="20" width="10.5703125" customWidth="1"/>
    <col min="21" max="21" width="10.85546875" customWidth="1"/>
    <col min="23" max="23" width="10" customWidth="1"/>
    <col min="24" max="24" width="11.28515625" customWidth="1"/>
  </cols>
  <sheetData>
    <row r="1" spans="1:24" ht="18.75" thickBot="1">
      <c r="A1" s="36" t="s">
        <v>81</v>
      </c>
      <c r="B1" s="18"/>
      <c r="C1" s="18"/>
      <c r="D1" s="18"/>
      <c r="E1" s="8"/>
      <c r="F1" s="8"/>
      <c r="G1" s="8"/>
    </row>
    <row r="2" spans="1:24" ht="18">
      <c r="A2" s="34" t="str">
        <f>SUMMARY!A2</f>
        <v>Contractor's Name**</v>
      </c>
    </row>
    <row r="3" spans="1:24" ht="15.75">
      <c r="A3" s="27" t="str">
        <f>SUMMARY!A4</f>
        <v xml:space="preserve">Request For Proposal </v>
      </c>
    </row>
    <row r="6" spans="1:24" ht="15">
      <c r="A6" s="43"/>
      <c r="B6" s="43"/>
      <c r="C6" s="107"/>
      <c r="D6" s="126" t="s">
        <v>34</v>
      </c>
      <c r="E6" s="127"/>
      <c r="F6" s="107"/>
      <c r="G6" s="126" t="s">
        <v>35</v>
      </c>
      <c r="H6" s="127"/>
      <c r="I6" s="107"/>
      <c r="J6" s="126" t="s">
        <v>36</v>
      </c>
      <c r="K6" s="127"/>
      <c r="L6" s="107"/>
      <c r="M6" s="126" t="s">
        <v>37</v>
      </c>
      <c r="N6" s="127"/>
      <c r="O6" s="107"/>
      <c r="P6" s="126" t="s">
        <v>38</v>
      </c>
      <c r="Q6" s="127"/>
      <c r="R6" s="107"/>
      <c r="S6" s="126" t="s">
        <v>39</v>
      </c>
      <c r="T6" s="127"/>
      <c r="U6" s="107"/>
      <c r="V6" s="126" t="s">
        <v>40</v>
      </c>
      <c r="W6" s="127"/>
      <c r="X6" s="43"/>
    </row>
    <row r="7" spans="1:24" ht="15">
      <c r="A7" s="43"/>
      <c r="B7" s="43"/>
      <c r="C7" s="128" t="s">
        <v>41</v>
      </c>
      <c r="D7" s="122" t="s">
        <v>41</v>
      </c>
      <c r="E7" s="56"/>
      <c r="F7" s="128" t="s">
        <v>41</v>
      </c>
      <c r="G7" s="122" t="s">
        <v>41</v>
      </c>
      <c r="H7" s="56"/>
      <c r="I7" s="128" t="s">
        <v>41</v>
      </c>
      <c r="J7" s="122" t="s">
        <v>41</v>
      </c>
      <c r="K7" s="56"/>
      <c r="L7" s="128" t="s">
        <v>41</v>
      </c>
      <c r="M7" s="122" t="s">
        <v>41</v>
      </c>
      <c r="N7" s="56"/>
      <c r="O7" s="128" t="s">
        <v>41</v>
      </c>
      <c r="P7" s="122" t="s">
        <v>41</v>
      </c>
      <c r="Q7" s="56"/>
      <c r="R7" s="128" t="s">
        <v>41</v>
      </c>
      <c r="S7" s="122" t="s">
        <v>41</v>
      </c>
      <c r="T7" s="56"/>
      <c r="U7" s="128" t="s">
        <v>41</v>
      </c>
      <c r="V7" s="122" t="s">
        <v>41</v>
      </c>
      <c r="W7" s="56"/>
      <c r="X7" s="43"/>
    </row>
    <row r="8" spans="1:24" ht="15">
      <c r="A8" s="86"/>
      <c r="B8" s="63" t="s">
        <v>42</v>
      </c>
      <c r="C8" s="87" t="s">
        <v>43</v>
      </c>
      <c r="D8" s="63" t="s">
        <v>44</v>
      </c>
      <c r="E8" s="129" t="s">
        <v>45</v>
      </c>
      <c r="F8" s="87" t="s">
        <v>43</v>
      </c>
      <c r="G8" s="63" t="s">
        <v>44</v>
      </c>
      <c r="H8" s="129" t="s">
        <v>45</v>
      </c>
      <c r="I8" s="87" t="s">
        <v>43</v>
      </c>
      <c r="J8" s="63" t="s">
        <v>44</v>
      </c>
      <c r="K8" s="129" t="s">
        <v>45</v>
      </c>
      <c r="L8" s="87" t="s">
        <v>43</v>
      </c>
      <c r="M8" s="63" t="s">
        <v>44</v>
      </c>
      <c r="N8" s="129" t="s">
        <v>45</v>
      </c>
      <c r="O8" s="87" t="s">
        <v>43</v>
      </c>
      <c r="P8" s="63" t="s">
        <v>44</v>
      </c>
      <c r="Q8" s="129" t="s">
        <v>45</v>
      </c>
      <c r="R8" s="87" t="s">
        <v>43</v>
      </c>
      <c r="S8" s="63" t="s">
        <v>44</v>
      </c>
      <c r="T8" s="129" t="s">
        <v>45</v>
      </c>
      <c r="U8" s="87" t="s">
        <v>43</v>
      </c>
      <c r="V8" s="63" t="s">
        <v>44</v>
      </c>
      <c r="W8" s="129" t="s">
        <v>45</v>
      </c>
      <c r="X8" s="121" t="s">
        <v>5</v>
      </c>
    </row>
    <row r="9" spans="1:24" ht="15">
      <c r="A9" s="80">
        <v>1</v>
      </c>
      <c r="B9" s="43"/>
      <c r="C9" s="130">
        <v>0</v>
      </c>
      <c r="D9" s="131">
        <v>0</v>
      </c>
      <c r="E9" s="132">
        <f>ROUND((+D9*C9),2)</f>
        <v>0</v>
      </c>
      <c r="F9" s="130">
        <v>0</v>
      </c>
      <c r="G9" s="131">
        <v>0</v>
      </c>
      <c r="H9" s="132">
        <f>ROUND((+G9*F9),2)</f>
        <v>0</v>
      </c>
      <c r="I9" s="130">
        <v>0</v>
      </c>
      <c r="J9" s="131">
        <v>0</v>
      </c>
      <c r="K9" s="132">
        <f>ROUND((+J9*I9),2)</f>
        <v>0</v>
      </c>
      <c r="L9" s="130">
        <v>0</v>
      </c>
      <c r="M9" s="131">
        <v>0</v>
      </c>
      <c r="N9" s="132">
        <f>ROUND((+M9*L9),2)</f>
        <v>0</v>
      </c>
      <c r="O9" s="130">
        <v>0</v>
      </c>
      <c r="P9" s="131">
        <v>0</v>
      </c>
      <c r="Q9" s="132">
        <f>ROUND((+P9*O9),2)</f>
        <v>0</v>
      </c>
      <c r="R9" s="130">
        <v>0</v>
      </c>
      <c r="S9" s="131">
        <v>0</v>
      </c>
      <c r="T9" s="132">
        <f>ROUND((+S9*R9),2)</f>
        <v>0</v>
      </c>
      <c r="U9" s="130">
        <v>0</v>
      </c>
      <c r="V9" s="131">
        <v>0</v>
      </c>
      <c r="W9" s="132">
        <f>ROUND((+V9*U9),2)</f>
        <v>0</v>
      </c>
      <c r="X9" s="132">
        <f t="shared" ref="X9:X39" si="0">+W9+T9+Q9+N9+K9+H9+E9</f>
        <v>0</v>
      </c>
    </row>
    <row r="10" spans="1:24" ht="15">
      <c r="A10" s="80">
        <v>2</v>
      </c>
      <c r="B10" s="43"/>
      <c r="C10" s="134">
        <v>0</v>
      </c>
      <c r="D10" s="131">
        <v>0</v>
      </c>
      <c r="E10" s="135">
        <f t="shared" ref="E10:E25" si="1">ROUND((+D10*C10),2)</f>
        <v>0</v>
      </c>
      <c r="F10" s="134">
        <v>0</v>
      </c>
      <c r="G10" s="131">
        <v>0</v>
      </c>
      <c r="H10" s="135">
        <f t="shared" ref="H10:H25" si="2">ROUND((+G10*F10),2)</f>
        <v>0</v>
      </c>
      <c r="I10" s="134">
        <v>0</v>
      </c>
      <c r="J10" s="131">
        <v>0</v>
      </c>
      <c r="K10" s="135">
        <f t="shared" ref="K10:K25" si="3">ROUND((+J10*I10),2)</f>
        <v>0</v>
      </c>
      <c r="L10" s="134">
        <v>0</v>
      </c>
      <c r="M10" s="131">
        <v>0</v>
      </c>
      <c r="N10" s="135">
        <f t="shared" ref="N10:N25" si="4">ROUND((+M10*L10),2)</f>
        <v>0</v>
      </c>
      <c r="O10" s="134">
        <v>0</v>
      </c>
      <c r="P10" s="131">
        <v>0</v>
      </c>
      <c r="Q10" s="135">
        <f t="shared" ref="Q10:Q25" si="5">ROUND((+P10*O10),2)</f>
        <v>0</v>
      </c>
      <c r="R10" s="134">
        <v>0</v>
      </c>
      <c r="S10" s="131">
        <v>0</v>
      </c>
      <c r="T10" s="135">
        <f t="shared" ref="T10:T25" si="6">ROUND((+S10*R10),2)</f>
        <v>0</v>
      </c>
      <c r="U10" s="134">
        <v>0</v>
      </c>
      <c r="V10" s="131">
        <v>0</v>
      </c>
      <c r="W10" s="135">
        <f t="shared" ref="W10:W25" si="7">ROUND((+V10*U10),2)</f>
        <v>0</v>
      </c>
      <c r="X10" s="135">
        <f t="shared" si="0"/>
        <v>0</v>
      </c>
    </row>
    <row r="11" spans="1:24" ht="15">
      <c r="A11" s="80">
        <v>3</v>
      </c>
      <c r="B11" s="43"/>
      <c r="C11" s="134">
        <v>0</v>
      </c>
      <c r="D11" s="131">
        <v>0</v>
      </c>
      <c r="E11" s="135">
        <f t="shared" si="1"/>
        <v>0</v>
      </c>
      <c r="F11" s="134">
        <v>0</v>
      </c>
      <c r="G11" s="131">
        <v>0</v>
      </c>
      <c r="H11" s="135">
        <f t="shared" si="2"/>
        <v>0</v>
      </c>
      <c r="I11" s="134">
        <v>0</v>
      </c>
      <c r="J11" s="131">
        <v>0</v>
      </c>
      <c r="K11" s="135">
        <f t="shared" si="3"/>
        <v>0</v>
      </c>
      <c r="L11" s="134">
        <v>0</v>
      </c>
      <c r="M11" s="131">
        <v>0</v>
      </c>
      <c r="N11" s="135">
        <f t="shared" si="4"/>
        <v>0</v>
      </c>
      <c r="O11" s="134">
        <v>0</v>
      </c>
      <c r="P11" s="131">
        <v>0</v>
      </c>
      <c r="Q11" s="135">
        <f t="shared" si="5"/>
        <v>0</v>
      </c>
      <c r="R11" s="134">
        <v>0</v>
      </c>
      <c r="S11" s="131">
        <v>0</v>
      </c>
      <c r="T11" s="135">
        <f t="shared" si="6"/>
        <v>0</v>
      </c>
      <c r="U11" s="134">
        <v>0</v>
      </c>
      <c r="V11" s="131">
        <v>0</v>
      </c>
      <c r="W11" s="135">
        <f t="shared" si="7"/>
        <v>0</v>
      </c>
      <c r="X11" s="135">
        <f t="shared" si="0"/>
        <v>0</v>
      </c>
    </row>
    <row r="12" spans="1:24" ht="15">
      <c r="A12" s="80">
        <v>4</v>
      </c>
      <c r="B12" s="43"/>
      <c r="C12" s="134">
        <v>0</v>
      </c>
      <c r="D12" s="131">
        <v>0</v>
      </c>
      <c r="E12" s="135">
        <f t="shared" si="1"/>
        <v>0</v>
      </c>
      <c r="F12" s="134">
        <v>0</v>
      </c>
      <c r="G12" s="131">
        <v>0</v>
      </c>
      <c r="H12" s="135">
        <f t="shared" si="2"/>
        <v>0</v>
      </c>
      <c r="I12" s="134">
        <v>0</v>
      </c>
      <c r="J12" s="131">
        <v>0</v>
      </c>
      <c r="K12" s="135">
        <f t="shared" si="3"/>
        <v>0</v>
      </c>
      <c r="L12" s="134">
        <v>0</v>
      </c>
      <c r="M12" s="131">
        <v>0</v>
      </c>
      <c r="N12" s="135">
        <f t="shared" si="4"/>
        <v>0</v>
      </c>
      <c r="O12" s="134">
        <v>0</v>
      </c>
      <c r="P12" s="131">
        <v>0</v>
      </c>
      <c r="Q12" s="135">
        <f t="shared" si="5"/>
        <v>0</v>
      </c>
      <c r="R12" s="134">
        <v>0</v>
      </c>
      <c r="S12" s="131">
        <v>0</v>
      </c>
      <c r="T12" s="135">
        <f t="shared" si="6"/>
        <v>0</v>
      </c>
      <c r="U12" s="134">
        <v>0</v>
      </c>
      <c r="V12" s="131">
        <v>0</v>
      </c>
      <c r="W12" s="135">
        <f t="shared" si="7"/>
        <v>0</v>
      </c>
      <c r="X12" s="135">
        <f t="shared" si="0"/>
        <v>0</v>
      </c>
    </row>
    <row r="13" spans="1:24" ht="15">
      <c r="A13" s="80">
        <v>5</v>
      </c>
      <c r="B13" s="43"/>
      <c r="C13" s="134">
        <v>0</v>
      </c>
      <c r="D13" s="131">
        <v>0</v>
      </c>
      <c r="E13" s="135">
        <f t="shared" si="1"/>
        <v>0</v>
      </c>
      <c r="F13" s="134">
        <v>0</v>
      </c>
      <c r="G13" s="131">
        <v>0</v>
      </c>
      <c r="H13" s="135">
        <f t="shared" si="2"/>
        <v>0</v>
      </c>
      <c r="I13" s="134">
        <v>0</v>
      </c>
      <c r="J13" s="131">
        <v>0</v>
      </c>
      <c r="K13" s="135">
        <f t="shared" si="3"/>
        <v>0</v>
      </c>
      <c r="L13" s="134">
        <v>0</v>
      </c>
      <c r="M13" s="131">
        <v>0</v>
      </c>
      <c r="N13" s="135">
        <f t="shared" si="4"/>
        <v>0</v>
      </c>
      <c r="O13" s="134">
        <v>0</v>
      </c>
      <c r="P13" s="131">
        <v>0</v>
      </c>
      <c r="Q13" s="135">
        <f t="shared" si="5"/>
        <v>0</v>
      </c>
      <c r="R13" s="134">
        <v>0</v>
      </c>
      <c r="S13" s="131">
        <v>0</v>
      </c>
      <c r="T13" s="135">
        <f t="shared" si="6"/>
        <v>0</v>
      </c>
      <c r="U13" s="134">
        <v>0</v>
      </c>
      <c r="V13" s="131">
        <v>0</v>
      </c>
      <c r="W13" s="135">
        <f t="shared" si="7"/>
        <v>0</v>
      </c>
      <c r="X13" s="135">
        <f t="shared" si="0"/>
        <v>0</v>
      </c>
    </row>
    <row r="14" spans="1:24" ht="15">
      <c r="A14" s="80">
        <v>6</v>
      </c>
      <c r="B14" s="43"/>
      <c r="C14" s="134">
        <v>0</v>
      </c>
      <c r="D14" s="131">
        <v>0</v>
      </c>
      <c r="E14" s="135">
        <f t="shared" si="1"/>
        <v>0</v>
      </c>
      <c r="F14" s="134">
        <v>0</v>
      </c>
      <c r="G14" s="131">
        <v>0</v>
      </c>
      <c r="H14" s="135">
        <f t="shared" si="2"/>
        <v>0</v>
      </c>
      <c r="I14" s="134">
        <v>0</v>
      </c>
      <c r="J14" s="131">
        <v>0</v>
      </c>
      <c r="K14" s="135">
        <f t="shared" si="3"/>
        <v>0</v>
      </c>
      <c r="L14" s="134">
        <v>0</v>
      </c>
      <c r="M14" s="131">
        <v>0</v>
      </c>
      <c r="N14" s="135">
        <f t="shared" si="4"/>
        <v>0</v>
      </c>
      <c r="O14" s="134">
        <v>0</v>
      </c>
      <c r="P14" s="131">
        <v>0</v>
      </c>
      <c r="Q14" s="135">
        <f t="shared" si="5"/>
        <v>0</v>
      </c>
      <c r="R14" s="134">
        <v>0</v>
      </c>
      <c r="S14" s="131">
        <v>0</v>
      </c>
      <c r="T14" s="135">
        <f t="shared" si="6"/>
        <v>0</v>
      </c>
      <c r="U14" s="134">
        <v>0</v>
      </c>
      <c r="V14" s="131">
        <v>0</v>
      </c>
      <c r="W14" s="135">
        <f t="shared" si="7"/>
        <v>0</v>
      </c>
      <c r="X14" s="135">
        <f t="shared" si="0"/>
        <v>0</v>
      </c>
    </row>
    <row r="15" spans="1:24" ht="15">
      <c r="A15" s="50">
        <v>7</v>
      </c>
      <c r="B15" s="43"/>
      <c r="C15" s="134">
        <v>0</v>
      </c>
      <c r="D15" s="131">
        <v>0</v>
      </c>
      <c r="E15" s="135">
        <f t="shared" si="1"/>
        <v>0</v>
      </c>
      <c r="F15" s="134">
        <v>0</v>
      </c>
      <c r="G15" s="131">
        <v>0</v>
      </c>
      <c r="H15" s="135">
        <f t="shared" si="2"/>
        <v>0</v>
      </c>
      <c r="I15" s="134">
        <v>0</v>
      </c>
      <c r="J15" s="131">
        <v>0</v>
      </c>
      <c r="K15" s="135">
        <f t="shared" si="3"/>
        <v>0</v>
      </c>
      <c r="L15" s="134">
        <v>0</v>
      </c>
      <c r="M15" s="131">
        <v>0</v>
      </c>
      <c r="N15" s="135">
        <f t="shared" si="4"/>
        <v>0</v>
      </c>
      <c r="O15" s="134">
        <v>0</v>
      </c>
      <c r="P15" s="131">
        <v>0</v>
      </c>
      <c r="Q15" s="135">
        <f t="shared" si="5"/>
        <v>0</v>
      </c>
      <c r="R15" s="134">
        <v>0</v>
      </c>
      <c r="S15" s="131">
        <v>0</v>
      </c>
      <c r="T15" s="135">
        <f t="shared" si="6"/>
        <v>0</v>
      </c>
      <c r="U15" s="134">
        <v>0</v>
      </c>
      <c r="V15" s="131">
        <v>0</v>
      </c>
      <c r="W15" s="135">
        <f t="shared" si="7"/>
        <v>0</v>
      </c>
      <c r="X15" s="135">
        <f t="shared" si="0"/>
        <v>0</v>
      </c>
    </row>
    <row r="16" spans="1:24" ht="15">
      <c r="A16" s="80">
        <v>8</v>
      </c>
      <c r="B16" s="43"/>
      <c r="C16" s="134">
        <v>0</v>
      </c>
      <c r="D16" s="131">
        <v>0</v>
      </c>
      <c r="E16" s="135">
        <f t="shared" si="1"/>
        <v>0</v>
      </c>
      <c r="F16" s="134">
        <v>0</v>
      </c>
      <c r="G16" s="131">
        <v>0</v>
      </c>
      <c r="H16" s="135">
        <f t="shared" si="2"/>
        <v>0</v>
      </c>
      <c r="I16" s="134">
        <v>0</v>
      </c>
      <c r="J16" s="131">
        <v>0</v>
      </c>
      <c r="K16" s="135">
        <f t="shared" si="3"/>
        <v>0</v>
      </c>
      <c r="L16" s="134">
        <v>0</v>
      </c>
      <c r="M16" s="131">
        <v>0</v>
      </c>
      <c r="N16" s="135">
        <f t="shared" si="4"/>
        <v>0</v>
      </c>
      <c r="O16" s="134">
        <v>0</v>
      </c>
      <c r="P16" s="131">
        <v>0</v>
      </c>
      <c r="Q16" s="135">
        <f t="shared" si="5"/>
        <v>0</v>
      </c>
      <c r="R16" s="134">
        <v>0</v>
      </c>
      <c r="S16" s="131">
        <v>0</v>
      </c>
      <c r="T16" s="135">
        <f t="shared" si="6"/>
        <v>0</v>
      </c>
      <c r="U16" s="134">
        <v>0</v>
      </c>
      <c r="V16" s="131">
        <v>0</v>
      </c>
      <c r="W16" s="135">
        <f t="shared" si="7"/>
        <v>0</v>
      </c>
      <c r="X16" s="135">
        <f t="shared" si="0"/>
        <v>0</v>
      </c>
    </row>
    <row r="17" spans="1:110" ht="15">
      <c r="A17" s="80">
        <v>9</v>
      </c>
      <c r="B17" s="43"/>
      <c r="C17" s="134">
        <v>0</v>
      </c>
      <c r="D17" s="131">
        <v>0</v>
      </c>
      <c r="E17" s="135">
        <f t="shared" si="1"/>
        <v>0</v>
      </c>
      <c r="F17" s="134">
        <v>0</v>
      </c>
      <c r="G17" s="131">
        <v>0</v>
      </c>
      <c r="H17" s="135">
        <f t="shared" si="2"/>
        <v>0</v>
      </c>
      <c r="I17" s="134">
        <v>0</v>
      </c>
      <c r="J17" s="131">
        <v>0</v>
      </c>
      <c r="K17" s="135">
        <f t="shared" si="3"/>
        <v>0</v>
      </c>
      <c r="L17" s="134">
        <v>0</v>
      </c>
      <c r="M17" s="131">
        <v>0</v>
      </c>
      <c r="N17" s="135">
        <f t="shared" si="4"/>
        <v>0</v>
      </c>
      <c r="O17" s="134">
        <v>0</v>
      </c>
      <c r="P17" s="131">
        <v>0</v>
      </c>
      <c r="Q17" s="135">
        <f t="shared" si="5"/>
        <v>0</v>
      </c>
      <c r="R17" s="134">
        <v>0</v>
      </c>
      <c r="S17" s="131">
        <v>0</v>
      </c>
      <c r="T17" s="135">
        <f t="shared" si="6"/>
        <v>0</v>
      </c>
      <c r="U17" s="134">
        <v>0</v>
      </c>
      <c r="V17" s="131">
        <v>0</v>
      </c>
      <c r="W17" s="135">
        <f t="shared" si="7"/>
        <v>0</v>
      </c>
      <c r="X17" s="135">
        <f t="shared" si="0"/>
        <v>0</v>
      </c>
    </row>
    <row r="18" spans="1:110" ht="15">
      <c r="A18" s="80">
        <v>10</v>
      </c>
      <c r="B18" s="43"/>
      <c r="C18" s="134">
        <v>0</v>
      </c>
      <c r="D18" s="131">
        <v>0</v>
      </c>
      <c r="E18" s="135">
        <f t="shared" si="1"/>
        <v>0</v>
      </c>
      <c r="F18" s="134">
        <v>0</v>
      </c>
      <c r="G18" s="131">
        <v>0</v>
      </c>
      <c r="H18" s="135">
        <f t="shared" si="2"/>
        <v>0</v>
      </c>
      <c r="I18" s="134">
        <v>0</v>
      </c>
      <c r="J18" s="131">
        <v>0</v>
      </c>
      <c r="K18" s="135">
        <f t="shared" si="3"/>
        <v>0</v>
      </c>
      <c r="L18" s="134">
        <v>0</v>
      </c>
      <c r="M18" s="131">
        <v>0</v>
      </c>
      <c r="N18" s="135">
        <f t="shared" si="4"/>
        <v>0</v>
      </c>
      <c r="O18" s="134">
        <v>0</v>
      </c>
      <c r="P18" s="131">
        <v>0</v>
      </c>
      <c r="Q18" s="135">
        <f t="shared" si="5"/>
        <v>0</v>
      </c>
      <c r="R18" s="134">
        <v>0</v>
      </c>
      <c r="S18" s="131">
        <v>0</v>
      </c>
      <c r="T18" s="135">
        <f t="shared" si="6"/>
        <v>0</v>
      </c>
      <c r="U18" s="134">
        <v>0</v>
      </c>
      <c r="V18" s="131">
        <v>0</v>
      </c>
      <c r="W18" s="135">
        <f t="shared" si="7"/>
        <v>0</v>
      </c>
      <c r="X18" s="135">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
      <c r="A19" s="80">
        <v>11</v>
      </c>
      <c r="B19" s="43"/>
      <c r="C19" s="134">
        <v>0</v>
      </c>
      <c r="D19" s="131">
        <v>0</v>
      </c>
      <c r="E19" s="135">
        <f t="shared" si="1"/>
        <v>0</v>
      </c>
      <c r="F19" s="134">
        <v>0</v>
      </c>
      <c r="G19" s="131">
        <v>0</v>
      </c>
      <c r="H19" s="135">
        <f t="shared" si="2"/>
        <v>0</v>
      </c>
      <c r="I19" s="134">
        <v>0</v>
      </c>
      <c r="J19" s="131">
        <v>0</v>
      </c>
      <c r="K19" s="135">
        <f t="shared" si="3"/>
        <v>0</v>
      </c>
      <c r="L19" s="134">
        <v>0</v>
      </c>
      <c r="M19" s="131">
        <v>0</v>
      </c>
      <c r="N19" s="135">
        <f t="shared" si="4"/>
        <v>0</v>
      </c>
      <c r="O19" s="134">
        <v>0</v>
      </c>
      <c r="P19" s="131">
        <v>0</v>
      </c>
      <c r="Q19" s="135">
        <f t="shared" si="5"/>
        <v>0</v>
      </c>
      <c r="R19" s="134">
        <v>0</v>
      </c>
      <c r="S19" s="131">
        <v>0</v>
      </c>
      <c r="T19" s="135">
        <f t="shared" si="6"/>
        <v>0</v>
      </c>
      <c r="U19" s="134">
        <v>0</v>
      </c>
      <c r="V19" s="131">
        <v>0</v>
      </c>
      <c r="W19" s="135">
        <f t="shared" si="7"/>
        <v>0</v>
      </c>
      <c r="X19" s="135">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
      <c r="A20" s="80">
        <v>12</v>
      </c>
      <c r="B20" s="43"/>
      <c r="C20" s="134">
        <v>0</v>
      </c>
      <c r="D20" s="131">
        <v>0</v>
      </c>
      <c r="E20" s="135">
        <f t="shared" si="1"/>
        <v>0</v>
      </c>
      <c r="F20" s="134">
        <v>0</v>
      </c>
      <c r="G20" s="131">
        <v>0</v>
      </c>
      <c r="H20" s="135">
        <f t="shared" si="2"/>
        <v>0</v>
      </c>
      <c r="I20" s="134">
        <v>0</v>
      </c>
      <c r="J20" s="131">
        <v>0</v>
      </c>
      <c r="K20" s="135">
        <f t="shared" si="3"/>
        <v>0</v>
      </c>
      <c r="L20" s="134">
        <v>0</v>
      </c>
      <c r="M20" s="131">
        <v>0</v>
      </c>
      <c r="N20" s="135">
        <f t="shared" si="4"/>
        <v>0</v>
      </c>
      <c r="O20" s="134">
        <v>0</v>
      </c>
      <c r="P20" s="131">
        <v>0</v>
      </c>
      <c r="Q20" s="135">
        <f t="shared" si="5"/>
        <v>0</v>
      </c>
      <c r="R20" s="134">
        <v>0</v>
      </c>
      <c r="S20" s="131">
        <v>0</v>
      </c>
      <c r="T20" s="135">
        <f t="shared" si="6"/>
        <v>0</v>
      </c>
      <c r="U20" s="134">
        <v>0</v>
      </c>
      <c r="V20" s="131">
        <v>0</v>
      </c>
      <c r="W20" s="135">
        <f t="shared" si="7"/>
        <v>0</v>
      </c>
      <c r="X20" s="135">
        <f t="shared" si="0"/>
        <v>0</v>
      </c>
    </row>
    <row r="21" spans="1:110" ht="15">
      <c r="A21" s="80">
        <v>13</v>
      </c>
      <c r="B21" s="43"/>
      <c r="C21" s="134">
        <v>0</v>
      </c>
      <c r="D21" s="131">
        <v>0</v>
      </c>
      <c r="E21" s="135">
        <f t="shared" si="1"/>
        <v>0</v>
      </c>
      <c r="F21" s="134">
        <v>0</v>
      </c>
      <c r="G21" s="131">
        <v>0</v>
      </c>
      <c r="H21" s="135">
        <f t="shared" si="2"/>
        <v>0</v>
      </c>
      <c r="I21" s="134">
        <v>0</v>
      </c>
      <c r="J21" s="131">
        <v>0</v>
      </c>
      <c r="K21" s="135">
        <f t="shared" si="3"/>
        <v>0</v>
      </c>
      <c r="L21" s="134">
        <v>0</v>
      </c>
      <c r="M21" s="131">
        <v>0</v>
      </c>
      <c r="N21" s="135">
        <f t="shared" si="4"/>
        <v>0</v>
      </c>
      <c r="O21" s="134">
        <v>0</v>
      </c>
      <c r="P21" s="131">
        <v>0</v>
      </c>
      <c r="Q21" s="135">
        <f t="shared" si="5"/>
        <v>0</v>
      </c>
      <c r="R21" s="134">
        <v>0</v>
      </c>
      <c r="S21" s="131">
        <v>0</v>
      </c>
      <c r="T21" s="135">
        <f t="shared" si="6"/>
        <v>0</v>
      </c>
      <c r="U21" s="134">
        <v>0</v>
      </c>
      <c r="V21" s="131">
        <v>0</v>
      </c>
      <c r="W21" s="135">
        <f t="shared" si="7"/>
        <v>0</v>
      </c>
      <c r="X21" s="135">
        <f t="shared" si="0"/>
        <v>0</v>
      </c>
    </row>
    <row r="22" spans="1:110" ht="15">
      <c r="A22" s="50">
        <v>14</v>
      </c>
      <c r="B22" s="43"/>
      <c r="C22" s="134">
        <v>0</v>
      </c>
      <c r="D22" s="131">
        <v>0</v>
      </c>
      <c r="E22" s="135">
        <f t="shared" si="1"/>
        <v>0</v>
      </c>
      <c r="F22" s="134">
        <v>0</v>
      </c>
      <c r="G22" s="131">
        <v>0</v>
      </c>
      <c r="H22" s="135">
        <f t="shared" si="2"/>
        <v>0</v>
      </c>
      <c r="I22" s="134">
        <v>0</v>
      </c>
      <c r="J22" s="131">
        <v>0</v>
      </c>
      <c r="K22" s="135">
        <f t="shared" si="3"/>
        <v>0</v>
      </c>
      <c r="L22" s="134">
        <v>0</v>
      </c>
      <c r="M22" s="131">
        <v>0</v>
      </c>
      <c r="N22" s="135">
        <f t="shared" si="4"/>
        <v>0</v>
      </c>
      <c r="O22" s="134">
        <v>0</v>
      </c>
      <c r="P22" s="131">
        <v>0</v>
      </c>
      <c r="Q22" s="135">
        <f t="shared" si="5"/>
        <v>0</v>
      </c>
      <c r="R22" s="134">
        <v>0</v>
      </c>
      <c r="S22" s="131">
        <v>0</v>
      </c>
      <c r="T22" s="135">
        <f t="shared" si="6"/>
        <v>0</v>
      </c>
      <c r="U22" s="134">
        <v>0</v>
      </c>
      <c r="V22" s="131">
        <v>0</v>
      </c>
      <c r="W22" s="135">
        <f t="shared" si="7"/>
        <v>0</v>
      </c>
      <c r="X22" s="135">
        <f t="shared" si="0"/>
        <v>0</v>
      </c>
    </row>
    <row r="23" spans="1:110" ht="15">
      <c r="A23" s="50">
        <v>15</v>
      </c>
      <c r="B23" s="43"/>
      <c r="C23" s="134">
        <v>0</v>
      </c>
      <c r="D23" s="131">
        <v>0</v>
      </c>
      <c r="E23" s="135">
        <f t="shared" si="1"/>
        <v>0</v>
      </c>
      <c r="F23" s="134">
        <v>0</v>
      </c>
      <c r="G23" s="131">
        <v>0</v>
      </c>
      <c r="H23" s="135">
        <f t="shared" si="2"/>
        <v>0</v>
      </c>
      <c r="I23" s="134">
        <v>0</v>
      </c>
      <c r="J23" s="131">
        <v>0</v>
      </c>
      <c r="K23" s="135">
        <f t="shared" si="3"/>
        <v>0</v>
      </c>
      <c r="L23" s="134">
        <v>0</v>
      </c>
      <c r="M23" s="131">
        <v>0</v>
      </c>
      <c r="N23" s="135">
        <f t="shared" si="4"/>
        <v>0</v>
      </c>
      <c r="O23" s="134">
        <v>0</v>
      </c>
      <c r="P23" s="131">
        <v>0</v>
      </c>
      <c r="Q23" s="135">
        <f t="shared" si="5"/>
        <v>0</v>
      </c>
      <c r="R23" s="134">
        <v>0</v>
      </c>
      <c r="S23" s="131">
        <v>0</v>
      </c>
      <c r="T23" s="135">
        <f t="shared" si="6"/>
        <v>0</v>
      </c>
      <c r="U23" s="134">
        <v>0</v>
      </c>
      <c r="V23" s="131">
        <v>0</v>
      </c>
      <c r="W23" s="135">
        <f t="shared" si="7"/>
        <v>0</v>
      </c>
      <c r="X23" s="135">
        <f t="shared" si="0"/>
        <v>0</v>
      </c>
    </row>
    <row r="24" spans="1:110" ht="15">
      <c r="A24" s="80">
        <v>16</v>
      </c>
      <c r="B24" s="43"/>
      <c r="C24" s="134">
        <v>0</v>
      </c>
      <c r="D24" s="131">
        <v>0</v>
      </c>
      <c r="E24" s="135">
        <f t="shared" si="1"/>
        <v>0</v>
      </c>
      <c r="F24" s="134">
        <v>0</v>
      </c>
      <c r="G24" s="131">
        <v>0</v>
      </c>
      <c r="H24" s="135">
        <f t="shared" si="2"/>
        <v>0</v>
      </c>
      <c r="I24" s="134">
        <v>0</v>
      </c>
      <c r="J24" s="131">
        <v>0</v>
      </c>
      <c r="K24" s="135">
        <f t="shared" si="3"/>
        <v>0</v>
      </c>
      <c r="L24" s="134">
        <v>0</v>
      </c>
      <c r="M24" s="131">
        <v>0</v>
      </c>
      <c r="N24" s="135">
        <f t="shared" si="4"/>
        <v>0</v>
      </c>
      <c r="O24" s="134">
        <v>0</v>
      </c>
      <c r="P24" s="131">
        <v>0</v>
      </c>
      <c r="Q24" s="135">
        <f t="shared" si="5"/>
        <v>0</v>
      </c>
      <c r="R24" s="134">
        <v>0</v>
      </c>
      <c r="S24" s="131">
        <v>0</v>
      </c>
      <c r="T24" s="135">
        <f t="shared" si="6"/>
        <v>0</v>
      </c>
      <c r="U24" s="134">
        <v>0</v>
      </c>
      <c r="V24" s="131">
        <v>0</v>
      </c>
      <c r="W24" s="135">
        <f t="shared" si="7"/>
        <v>0</v>
      </c>
      <c r="X24" s="135">
        <f t="shared" si="0"/>
        <v>0</v>
      </c>
    </row>
    <row r="25" spans="1:110" ht="15">
      <c r="A25" s="80">
        <v>17</v>
      </c>
      <c r="B25" s="43"/>
      <c r="C25" s="134">
        <v>0</v>
      </c>
      <c r="D25" s="131">
        <v>0</v>
      </c>
      <c r="E25" s="135">
        <f t="shared" si="1"/>
        <v>0</v>
      </c>
      <c r="F25" s="134">
        <v>0</v>
      </c>
      <c r="G25" s="136">
        <v>0</v>
      </c>
      <c r="H25" s="135">
        <f t="shared" si="2"/>
        <v>0</v>
      </c>
      <c r="I25" s="134">
        <v>0</v>
      </c>
      <c r="J25" s="131">
        <v>0</v>
      </c>
      <c r="K25" s="135">
        <f t="shared" si="3"/>
        <v>0</v>
      </c>
      <c r="L25" s="134">
        <v>0</v>
      </c>
      <c r="M25" s="131">
        <v>0</v>
      </c>
      <c r="N25" s="135">
        <f t="shared" si="4"/>
        <v>0</v>
      </c>
      <c r="O25" s="134">
        <v>0</v>
      </c>
      <c r="P25" s="131">
        <v>0</v>
      </c>
      <c r="Q25" s="135">
        <f t="shared" si="5"/>
        <v>0</v>
      </c>
      <c r="R25" s="134">
        <v>0</v>
      </c>
      <c r="S25" s="131">
        <v>0</v>
      </c>
      <c r="T25" s="135">
        <f t="shared" si="6"/>
        <v>0</v>
      </c>
      <c r="U25" s="134">
        <v>0</v>
      </c>
      <c r="V25" s="131">
        <v>0</v>
      </c>
      <c r="W25" s="135">
        <f t="shared" si="7"/>
        <v>0</v>
      </c>
      <c r="X25" s="135">
        <f t="shared" si="0"/>
        <v>0</v>
      </c>
    </row>
    <row r="26" spans="1:110" ht="15">
      <c r="A26" s="50">
        <v>18</v>
      </c>
      <c r="B26" s="43"/>
      <c r="C26" s="134">
        <v>0</v>
      </c>
      <c r="D26" s="131">
        <v>0</v>
      </c>
      <c r="E26" s="135">
        <f t="shared" ref="E26:E38" si="8">ROUND((+D26*C26),2)</f>
        <v>0</v>
      </c>
      <c r="F26" s="134">
        <v>0</v>
      </c>
      <c r="G26" s="131">
        <v>0</v>
      </c>
      <c r="H26" s="135">
        <f t="shared" ref="H26:H38" si="9">ROUND((+G26*F26),2)</f>
        <v>0</v>
      </c>
      <c r="I26" s="134">
        <v>0</v>
      </c>
      <c r="J26" s="131">
        <v>0</v>
      </c>
      <c r="K26" s="135">
        <f t="shared" ref="K26:K38" si="10">ROUND((+J26*I26),2)</f>
        <v>0</v>
      </c>
      <c r="L26" s="134">
        <v>0</v>
      </c>
      <c r="M26" s="131">
        <v>0</v>
      </c>
      <c r="N26" s="135">
        <f t="shared" ref="N26:N38" si="11">ROUND((+M26*L26),2)</f>
        <v>0</v>
      </c>
      <c r="O26" s="134">
        <v>0</v>
      </c>
      <c r="P26" s="131">
        <v>0</v>
      </c>
      <c r="Q26" s="135">
        <f t="shared" ref="Q26:Q38" si="12">ROUND((+P26*O26),2)</f>
        <v>0</v>
      </c>
      <c r="R26" s="134">
        <v>0</v>
      </c>
      <c r="S26" s="131">
        <v>0</v>
      </c>
      <c r="T26" s="135">
        <f t="shared" ref="T26:T38" si="13">ROUND((+S26*R26),2)</f>
        <v>0</v>
      </c>
      <c r="U26" s="134">
        <v>0</v>
      </c>
      <c r="V26" s="131">
        <v>0</v>
      </c>
      <c r="W26" s="135">
        <f t="shared" ref="W26:W38" si="14">ROUND((+V26*U26),2)</f>
        <v>0</v>
      </c>
      <c r="X26" s="135">
        <f t="shared" si="0"/>
        <v>0</v>
      </c>
    </row>
    <row r="27" spans="1:110" ht="15">
      <c r="A27" s="50">
        <v>19</v>
      </c>
      <c r="B27" s="43"/>
      <c r="C27" s="134">
        <v>0</v>
      </c>
      <c r="D27" s="131">
        <v>0</v>
      </c>
      <c r="E27" s="135">
        <f t="shared" si="8"/>
        <v>0</v>
      </c>
      <c r="F27" s="134">
        <v>0</v>
      </c>
      <c r="G27" s="131">
        <v>0</v>
      </c>
      <c r="H27" s="135">
        <f t="shared" si="9"/>
        <v>0</v>
      </c>
      <c r="I27" s="134">
        <v>0</v>
      </c>
      <c r="J27" s="131">
        <v>0</v>
      </c>
      <c r="K27" s="135">
        <f t="shared" si="10"/>
        <v>0</v>
      </c>
      <c r="L27" s="134">
        <v>0</v>
      </c>
      <c r="M27" s="131">
        <v>0</v>
      </c>
      <c r="N27" s="135">
        <f t="shared" si="11"/>
        <v>0</v>
      </c>
      <c r="O27" s="134">
        <v>0</v>
      </c>
      <c r="P27" s="131">
        <v>0</v>
      </c>
      <c r="Q27" s="135">
        <f t="shared" si="12"/>
        <v>0</v>
      </c>
      <c r="R27" s="134">
        <v>0</v>
      </c>
      <c r="S27" s="131">
        <v>0</v>
      </c>
      <c r="T27" s="135">
        <f t="shared" si="13"/>
        <v>0</v>
      </c>
      <c r="U27" s="134">
        <v>0</v>
      </c>
      <c r="V27" s="131">
        <v>0</v>
      </c>
      <c r="W27" s="135">
        <f t="shared" si="14"/>
        <v>0</v>
      </c>
      <c r="X27" s="135">
        <f t="shared" si="0"/>
        <v>0</v>
      </c>
    </row>
    <row r="28" spans="1:110" ht="15">
      <c r="A28" s="50">
        <v>20</v>
      </c>
      <c r="B28" s="43"/>
      <c r="C28" s="134">
        <v>0</v>
      </c>
      <c r="D28" s="131">
        <v>0</v>
      </c>
      <c r="E28" s="135">
        <f t="shared" si="8"/>
        <v>0</v>
      </c>
      <c r="F28" s="134">
        <v>0</v>
      </c>
      <c r="G28" s="131">
        <v>0</v>
      </c>
      <c r="H28" s="135">
        <f t="shared" si="9"/>
        <v>0</v>
      </c>
      <c r="I28" s="134">
        <v>0</v>
      </c>
      <c r="J28" s="131">
        <v>0</v>
      </c>
      <c r="K28" s="135">
        <f t="shared" si="10"/>
        <v>0</v>
      </c>
      <c r="L28" s="134">
        <v>0</v>
      </c>
      <c r="M28" s="131">
        <v>0</v>
      </c>
      <c r="N28" s="135">
        <f t="shared" si="11"/>
        <v>0</v>
      </c>
      <c r="O28" s="134">
        <v>0</v>
      </c>
      <c r="P28" s="131">
        <v>0</v>
      </c>
      <c r="Q28" s="135">
        <f t="shared" si="12"/>
        <v>0</v>
      </c>
      <c r="R28" s="134">
        <v>0</v>
      </c>
      <c r="S28" s="131">
        <v>0</v>
      </c>
      <c r="T28" s="135">
        <f t="shared" si="13"/>
        <v>0</v>
      </c>
      <c r="U28" s="134">
        <v>0</v>
      </c>
      <c r="V28" s="131">
        <v>0</v>
      </c>
      <c r="W28" s="135">
        <f t="shared" si="14"/>
        <v>0</v>
      </c>
      <c r="X28" s="135">
        <f t="shared" si="0"/>
        <v>0</v>
      </c>
    </row>
    <row r="29" spans="1:110" ht="15">
      <c r="A29" s="50">
        <v>21</v>
      </c>
      <c r="B29" s="43"/>
      <c r="C29" s="134">
        <v>0</v>
      </c>
      <c r="D29" s="131">
        <v>0</v>
      </c>
      <c r="E29" s="135">
        <f t="shared" si="8"/>
        <v>0</v>
      </c>
      <c r="F29" s="134">
        <v>0</v>
      </c>
      <c r="G29" s="131">
        <v>0</v>
      </c>
      <c r="H29" s="135">
        <f t="shared" si="9"/>
        <v>0</v>
      </c>
      <c r="I29" s="134">
        <v>0</v>
      </c>
      <c r="J29" s="131">
        <v>0</v>
      </c>
      <c r="K29" s="135">
        <f t="shared" si="10"/>
        <v>0</v>
      </c>
      <c r="L29" s="134">
        <v>0</v>
      </c>
      <c r="M29" s="131">
        <v>0</v>
      </c>
      <c r="N29" s="135">
        <f t="shared" si="11"/>
        <v>0</v>
      </c>
      <c r="O29" s="134">
        <v>0</v>
      </c>
      <c r="P29" s="131">
        <v>0</v>
      </c>
      <c r="Q29" s="135">
        <f t="shared" si="12"/>
        <v>0</v>
      </c>
      <c r="R29" s="134">
        <v>0</v>
      </c>
      <c r="S29" s="131">
        <v>0</v>
      </c>
      <c r="T29" s="135">
        <f t="shared" si="13"/>
        <v>0</v>
      </c>
      <c r="U29" s="134">
        <v>0</v>
      </c>
      <c r="V29" s="131">
        <v>0</v>
      </c>
      <c r="W29" s="135">
        <f t="shared" si="14"/>
        <v>0</v>
      </c>
      <c r="X29" s="135">
        <f t="shared" si="0"/>
        <v>0</v>
      </c>
    </row>
    <row r="30" spans="1:110" ht="15">
      <c r="A30" s="50">
        <v>22</v>
      </c>
      <c r="B30" s="43"/>
      <c r="C30" s="134">
        <v>0</v>
      </c>
      <c r="D30" s="131">
        <v>0</v>
      </c>
      <c r="E30" s="135">
        <f t="shared" si="8"/>
        <v>0</v>
      </c>
      <c r="F30" s="134">
        <v>0</v>
      </c>
      <c r="G30" s="131">
        <v>0</v>
      </c>
      <c r="H30" s="135">
        <f t="shared" si="9"/>
        <v>0</v>
      </c>
      <c r="I30" s="134">
        <v>0</v>
      </c>
      <c r="J30" s="131">
        <v>0</v>
      </c>
      <c r="K30" s="135">
        <f t="shared" si="10"/>
        <v>0</v>
      </c>
      <c r="L30" s="134">
        <v>0</v>
      </c>
      <c r="M30" s="131">
        <v>0</v>
      </c>
      <c r="N30" s="135">
        <f t="shared" si="11"/>
        <v>0</v>
      </c>
      <c r="O30" s="134">
        <v>0</v>
      </c>
      <c r="P30" s="131">
        <v>0</v>
      </c>
      <c r="Q30" s="135">
        <f t="shared" si="12"/>
        <v>0</v>
      </c>
      <c r="R30" s="134">
        <v>0</v>
      </c>
      <c r="S30" s="131">
        <v>0</v>
      </c>
      <c r="T30" s="135">
        <f t="shared" si="13"/>
        <v>0</v>
      </c>
      <c r="U30" s="134">
        <v>0</v>
      </c>
      <c r="V30" s="131">
        <v>0</v>
      </c>
      <c r="W30" s="135">
        <f t="shared" si="14"/>
        <v>0</v>
      </c>
      <c r="X30" s="135">
        <f t="shared" si="0"/>
        <v>0</v>
      </c>
    </row>
    <row r="31" spans="1:110" ht="15">
      <c r="A31" s="50">
        <v>23</v>
      </c>
      <c r="B31" s="43"/>
      <c r="C31" s="134">
        <v>0</v>
      </c>
      <c r="D31" s="131">
        <v>0</v>
      </c>
      <c r="E31" s="135">
        <f t="shared" si="8"/>
        <v>0</v>
      </c>
      <c r="F31" s="134">
        <v>0</v>
      </c>
      <c r="G31" s="131">
        <v>0</v>
      </c>
      <c r="H31" s="135">
        <f t="shared" si="9"/>
        <v>0</v>
      </c>
      <c r="I31" s="134">
        <v>0</v>
      </c>
      <c r="J31" s="131">
        <v>0</v>
      </c>
      <c r="K31" s="135">
        <f t="shared" si="10"/>
        <v>0</v>
      </c>
      <c r="L31" s="134">
        <v>0</v>
      </c>
      <c r="M31" s="131">
        <v>0</v>
      </c>
      <c r="N31" s="135">
        <f t="shared" si="11"/>
        <v>0</v>
      </c>
      <c r="O31" s="134">
        <v>0</v>
      </c>
      <c r="P31" s="131">
        <v>0</v>
      </c>
      <c r="Q31" s="135">
        <f t="shared" si="12"/>
        <v>0</v>
      </c>
      <c r="R31" s="134">
        <v>0</v>
      </c>
      <c r="S31" s="131">
        <v>0</v>
      </c>
      <c r="T31" s="135">
        <f t="shared" si="13"/>
        <v>0</v>
      </c>
      <c r="U31" s="134">
        <v>0</v>
      </c>
      <c r="V31" s="131">
        <v>0</v>
      </c>
      <c r="W31" s="135">
        <f t="shared" si="14"/>
        <v>0</v>
      </c>
      <c r="X31" s="135">
        <f t="shared" si="0"/>
        <v>0</v>
      </c>
    </row>
    <row r="32" spans="1:110" ht="15">
      <c r="A32" s="50">
        <v>24</v>
      </c>
      <c r="B32" s="43"/>
      <c r="C32" s="134">
        <v>0</v>
      </c>
      <c r="D32" s="131">
        <v>0</v>
      </c>
      <c r="E32" s="135">
        <f t="shared" si="8"/>
        <v>0</v>
      </c>
      <c r="F32" s="134">
        <v>0</v>
      </c>
      <c r="G32" s="131">
        <v>0</v>
      </c>
      <c r="H32" s="135">
        <f t="shared" si="9"/>
        <v>0</v>
      </c>
      <c r="I32" s="134">
        <v>0</v>
      </c>
      <c r="J32" s="131">
        <v>0</v>
      </c>
      <c r="K32" s="135">
        <f t="shared" si="10"/>
        <v>0</v>
      </c>
      <c r="L32" s="134">
        <v>0</v>
      </c>
      <c r="M32" s="131">
        <v>0</v>
      </c>
      <c r="N32" s="135">
        <f t="shared" si="11"/>
        <v>0</v>
      </c>
      <c r="O32" s="134">
        <v>0</v>
      </c>
      <c r="P32" s="131">
        <v>0</v>
      </c>
      <c r="Q32" s="135">
        <f t="shared" si="12"/>
        <v>0</v>
      </c>
      <c r="R32" s="134">
        <v>0</v>
      </c>
      <c r="S32" s="131">
        <v>0</v>
      </c>
      <c r="T32" s="135">
        <f t="shared" si="13"/>
        <v>0</v>
      </c>
      <c r="U32" s="134">
        <v>0</v>
      </c>
      <c r="V32" s="131">
        <v>0</v>
      </c>
      <c r="W32" s="135">
        <f t="shared" si="14"/>
        <v>0</v>
      </c>
      <c r="X32" s="135">
        <f t="shared" si="0"/>
        <v>0</v>
      </c>
    </row>
    <row r="33" spans="1:24" ht="15">
      <c r="A33" s="50">
        <v>25</v>
      </c>
      <c r="B33" s="43"/>
      <c r="C33" s="134">
        <v>0</v>
      </c>
      <c r="D33" s="131">
        <v>0</v>
      </c>
      <c r="E33" s="135">
        <f t="shared" si="8"/>
        <v>0</v>
      </c>
      <c r="F33" s="134">
        <v>0</v>
      </c>
      <c r="G33" s="131">
        <v>0</v>
      </c>
      <c r="H33" s="135">
        <f t="shared" si="9"/>
        <v>0</v>
      </c>
      <c r="I33" s="134">
        <v>0</v>
      </c>
      <c r="J33" s="131">
        <v>0</v>
      </c>
      <c r="K33" s="135">
        <f t="shared" si="10"/>
        <v>0</v>
      </c>
      <c r="L33" s="134">
        <v>0</v>
      </c>
      <c r="M33" s="131">
        <v>0</v>
      </c>
      <c r="N33" s="135">
        <f t="shared" si="11"/>
        <v>0</v>
      </c>
      <c r="O33" s="134">
        <v>0</v>
      </c>
      <c r="P33" s="131">
        <v>0</v>
      </c>
      <c r="Q33" s="135">
        <f t="shared" si="12"/>
        <v>0</v>
      </c>
      <c r="R33" s="134">
        <v>0</v>
      </c>
      <c r="S33" s="131">
        <v>0</v>
      </c>
      <c r="T33" s="135">
        <f t="shared" si="13"/>
        <v>0</v>
      </c>
      <c r="U33" s="134">
        <v>0</v>
      </c>
      <c r="V33" s="131">
        <v>0</v>
      </c>
      <c r="W33" s="135">
        <f t="shared" si="14"/>
        <v>0</v>
      </c>
      <c r="X33" s="135">
        <f t="shared" si="0"/>
        <v>0</v>
      </c>
    </row>
    <row r="34" spans="1:24" ht="15">
      <c r="A34" s="50">
        <v>26</v>
      </c>
      <c r="B34" s="43"/>
      <c r="C34" s="134">
        <v>0</v>
      </c>
      <c r="D34" s="131">
        <v>0</v>
      </c>
      <c r="E34" s="135">
        <f t="shared" si="8"/>
        <v>0</v>
      </c>
      <c r="F34" s="134">
        <v>0</v>
      </c>
      <c r="G34" s="131">
        <v>0</v>
      </c>
      <c r="H34" s="135">
        <f t="shared" si="9"/>
        <v>0</v>
      </c>
      <c r="I34" s="134">
        <v>0</v>
      </c>
      <c r="J34" s="131">
        <v>0</v>
      </c>
      <c r="K34" s="135">
        <f t="shared" si="10"/>
        <v>0</v>
      </c>
      <c r="L34" s="134">
        <v>0</v>
      </c>
      <c r="M34" s="131">
        <v>0</v>
      </c>
      <c r="N34" s="135">
        <f t="shared" si="11"/>
        <v>0</v>
      </c>
      <c r="O34" s="134">
        <v>0</v>
      </c>
      <c r="P34" s="131">
        <v>0</v>
      </c>
      <c r="Q34" s="135">
        <f t="shared" si="12"/>
        <v>0</v>
      </c>
      <c r="R34" s="134">
        <v>0</v>
      </c>
      <c r="S34" s="131">
        <v>0</v>
      </c>
      <c r="T34" s="135">
        <f t="shared" si="13"/>
        <v>0</v>
      </c>
      <c r="U34" s="134">
        <v>0</v>
      </c>
      <c r="V34" s="131">
        <v>0</v>
      </c>
      <c r="W34" s="135">
        <f t="shared" si="14"/>
        <v>0</v>
      </c>
      <c r="X34" s="135">
        <f t="shared" si="0"/>
        <v>0</v>
      </c>
    </row>
    <row r="35" spans="1:24" ht="15">
      <c r="A35" s="50">
        <v>27</v>
      </c>
      <c r="B35" s="43"/>
      <c r="C35" s="134">
        <v>0</v>
      </c>
      <c r="D35" s="131">
        <v>0</v>
      </c>
      <c r="E35" s="135">
        <f t="shared" si="8"/>
        <v>0</v>
      </c>
      <c r="F35" s="134">
        <v>0</v>
      </c>
      <c r="G35" s="131">
        <v>0</v>
      </c>
      <c r="H35" s="135">
        <f t="shared" si="9"/>
        <v>0</v>
      </c>
      <c r="I35" s="134">
        <v>0</v>
      </c>
      <c r="J35" s="131">
        <v>0</v>
      </c>
      <c r="K35" s="135">
        <f t="shared" si="10"/>
        <v>0</v>
      </c>
      <c r="L35" s="134">
        <v>0</v>
      </c>
      <c r="M35" s="131">
        <v>0</v>
      </c>
      <c r="N35" s="135">
        <f t="shared" si="11"/>
        <v>0</v>
      </c>
      <c r="O35" s="134">
        <v>0</v>
      </c>
      <c r="P35" s="131">
        <v>0</v>
      </c>
      <c r="Q35" s="135">
        <f t="shared" si="12"/>
        <v>0</v>
      </c>
      <c r="R35" s="134">
        <v>0</v>
      </c>
      <c r="S35" s="131">
        <v>0</v>
      </c>
      <c r="T35" s="135">
        <f t="shared" si="13"/>
        <v>0</v>
      </c>
      <c r="U35" s="134">
        <v>0</v>
      </c>
      <c r="V35" s="131">
        <v>0</v>
      </c>
      <c r="W35" s="135">
        <f t="shared" si="14"/>
        <v>0</v>
      </c>
      <c r="X35" s="135">
        <f t="shared" si="0"/>
        <v>0</v>
      </c>
    </row>
    <row r="36" spans="1:24" ht="15">
      <c r="A36" s="50">
        <v>28</v>
      </c>
      <c r="B36" s="43"/>
      <c r="C36" s="134">
        <v>0</v>
      </c>
      <c r="D36" s="131">
        <v>0</v>
      </c>
      <c r="E36" s="135">
        <f t="shared" si="8"/>
        <v>0</v>
      </c>
      <c r="F36" s="134">
        <v>0</v>
      </c>
      <c r="G36" s="131">
        <v>0</v>
      </c>
      <c r="H36" s="135">
        <f t="shared" si="9"/>
        <v>0</v>
      </c>
      <c r="I36" s="134">
        <v>0</v>
      </c>
      <c r="J36" s="131">
        <v>0</v>
      </c>
      <c r="K36" s="135">
        <f t="shared" si="10"/>
        <v>0</v>
      </c>
      <c r="L36" s="134">
        <v>0</v>
      </c>
      <c r="M36" s="131">
        <v>0</v>
      </c>
      <c r="N36" s="135">
        <f t="shared" si="11"/>
        <v>0</v>
      </c>
      <c r="O36" s="134">
        <v>0</v>
      </c>
      <c r="P36" s="131">
        <v>0</v>
      </c>
      <c r="Q36" s="135">
        <f t="shared" si="12"/>
        <v>0</v>
      </c>
      <c r="R36" s="134">
        <v>0</v>
      </c>
      <c r="S36" s="131">
        <v>0</v>
      </c>
      <c r="T36" s="135">
        <f t="shared" si="13"/>
        <v>0</v>
      </c>
      <c r="U36" s="134">
        <v>0</v>
      </c>
      <c r="V36" s="131">
        <v>0</v>
      </c>
      <c r="W36" s="135">
        <f t="shared" si="14"/>
        <v>0</v>
      </c>
      <c r="X36" s="135">
        <f t="shared" si="0"/>
        <v>0</v>
      </c>
    </row>
    <row r="37" spans="1:24" ht="15">
      <c r="A37" s="50">
        <v>29</v>
      </c>
      <c r="B37" s="43"/>
      <c r="C37" s="134">
        <v>0</v>
      </c>
      <c r="D37" s="131">
        <v>0</v>
      </c>
      <c r="E37" s="135">
        <f t="shared" si="8"/>
        <v>0</v>
      </c>
      <c r="F37" s="134">
        <v>0</v>
      </c>
      <c r="G37" s="131">
        <v>0</v>
      </c>
      <c r="H37" s="135">
        <f t="shared" si="9"/>
        <v>0</v>
      </c>
      <c r="I37" s="134">
        <v>0</v>
      </c>
      <c r="J37" s="131">
        <v>0</v>
      </c>
      <c r="K37" s="135">
        <f t="shared" si="10"/>
        <v>0</v>
      </c>
      <c r="L37" s="134">
        <v>0</v>
      </c>
      <c r="M37" s="131">
        <v>0</v>
      </c>
      <c r="N37" s="135">
        <f t="shared" si="11"/>
        <v>0</v>
      </c>
      <c r="O37" s="134">
        <v>0</v>
      </c>
      <c r="P37" s="131">
        <v>0</v>
      </c>
      <c r="Q37" s="135">
        <f t="shared" si="12"/>
        <v>0</v>
      </c>
      <c r="R37" s="134">
        <v>0</v>
      </c>
      <c r="S37" s="131">
        <v>0</v>
      </c>
      <c r="T37" s="135">
        <f t="shared" si="13"/>
        <v>0</v>
      </c>
      <c r="U37" s="134">
        <v>0</v>
      </c>
      <c r="V37" s="131">
        <v>0</v>
      </c>
      <c r="W37" s="135">
        <f t="shared" si="14"/>
        <v>0</v>
      </c>
      <c r="X37" s="135">
        <f t="shared" si="0"/>
        <v>0</v>
      </c>
    </row>
    <row r="38" spans="1:24" ht="15">
      <c r="A38" s="63">
        <v>30</v>
      </c>
      <c r="B38" s="49"/>
      <c r="C38" s="137">
        <v>0</v>
      </c>
      <c r="D38" s="138">
        <v>0</v>
      </c>
      <c r="E38" s="135">
        <f t="shared" si="8"/>
        <v>0</v>
      </c>
      <c r="F38" s="137">
        <v>0</v>
      </c>
      <c r="G38" s="138">
        <v>0</v>
      </c>
      <c r="H38" s="135">
        <f t="shared" si="9"/>
        <v>0</v>
      </c>
      <c r="I38" s="137">
        <v>0</v>
      </c>
      <c r="J38" s="138">
        <v>0</v>
      </c>
      <c r="K38" s="135">
        <f t="shared" si="10"/>
        <v>0</v>
      </c>
      <c r="L38" s="137">
        <v>0</v>
      </c>
      <c r="M38" s="138">
        <v>0</v>
      </c>
      <c r="N38" s="135">
        <f t="shared" si="11"/>
        <v>0</v>
      </c>
      <c r="O38" s="137">
        <v>0</v>
      </c>
      <c r="P38" s="138">
        <v>0</v>
      </c>
      <c r="Q38" s="135">
        <f t="shared" si="12"/>
        <v>0</v>
      </c>
      <c r="R38" s="137">
        <v>0</v>
      </c>
      <c r="S38" s="138">
        <v>0</v>
      </c>
      <c r="T38" s="135">
        <f t="shared" si="13"/>
        <v>0</v>
      </c>
      <c r="U38" s="137">
        <v>0</v>
      </c>
      <c r="V38" s="138">
        <v>0</v>
      </c>
      <c r="W38" s="135">
        <f t="shared" si="14"/>
        <v>0</v>
      </c>
      <c r="X38" s="135">
        <f t="shared" si="0"/>
        <v>0</v>
      </c>
    </row>
    <row r="39" spans="1:24" ht="15">
      <c r="A39" s="43"/>
      <c r="B39" s="80" t="s">
        <v>46</v>
      </c>
      <c r="C39" s="43"/>
      <c r="D39" s="59"/>
      <c r="E39" s="132">
        <f>SUM(E9:E38)</f>
        <v>0</v>
      </c>
      <c r="F39" s="43"/>
      <c r="G39" s="59"/>
      <c r="H39" s="132">
        <f>SUM(H9:H38)</f>
        <v>0</v>
      </c>
      <c r="I39" s="43"/>
      <c r="J39" s="59"/>
      <c r="K39" s="132">
        <f>SUM(K9:K38)</f>
        <v>0</v>
      </c>
      <c r="L39" s="43"/>
      <c r="M39" s="59"/>
      <c r="N39" s="132">
        <f>SUM(N9:N38)</f>
        <v>0</v>
      </c>
      <c r="O39" s="43"/>
      <c r="P39" s="59"/>
      <c r="Q39" s="132">
        <f>SUM(Q9:Q38)</f>
        <v>0</v>
      </c>
      <c r="R39" s="43"/>
      <c r="S39" s="59"/>
      <c r="T39" s="132">
        <f>SUM(T9:T38)</f>
        <v>0</v>
      </c>
      <c r="U39" s="43"/>
      <c r="V39" s="59"/>
      <c r="W39" s="132">
        <f>SUM(W9:W38)</f>
        <v>0</v>
      </c>
      <c r="X39" s="132">
        <f t="shared" si="0"/>
        <v>0</v>
      </c>
    </row>
    <row r="40" spans="1:24" ht="15">
      <c r="A40" s="43"/>
      <c r="B40" s="59"/>
      <c r="C40" s="43"/>
      <c r="D40" s="59"/>
      <c r="E40" s="59"/>
      <c r="F40" s="59"/>
      <c r="G40" s="59"/>
      <c r="H40" s="43"/>
      <c r="I40" s="43"/>
      <c r="J40" s="43"/>
      <c r="K40" s="43"/>
      <c r="L40" s="43"/>
      <c r="M40" s="43"/>
      <c r="N40" s="43"/>
      <c r="O40" s="43"/>
      <c r="P40" s="43"/>
      <c r="Q40" s="43"/>
      <c r="R40" s="43"/>
      <c r="S40" s="43"/>
      <c r="T40" s="43"/>
      <c r="U40" s="43"/>
      <c r="V40" s="43"/>
      <c r="W40" s="43"/>
      <c r="X40" s="43"/>
    </row>
    <row r="41" spans="1:24" ht="15">
      <c r="A41" s="43"/>
      <c r="B41" s="59"/>
      <c r="C41" s="43"/>
      <c r="D41" s="59"/>
      <c r="E41" s="59"/>
      <c r="F41" s="59"/>
      <c r="G41" s="59"/>
      <c r="H41" s="43"/>
      <c r="I41" s="43"/>
      <c r="J41" s="43"/>
      <c r="K41" s="43"/>
      <c r="L41" s="43"/>
      <c r="M41" s="43"/>
      <c r="N41" s="43"/>
      <c r="O41" s="43"/>
      <c r="P41" s="43"/>
      <c r="Q41" s="43"/>
      <c r="R41" s="43"/>
      <c r="S41" s="43"/>
      <c r="T41" s="43"/>
      <c r="U41" s="43"/>
      <c r="V41" s="43"/>
      <c r="W41" s="43"/>
      <c r="X41" s="43"/>
    </row>
    <row r="42" spans="1:24" ht="15">
      <c r="A42" s="43"/>
      <c r="B42" s="43"/>
      <c r="C42" s="43"/>
      <c r="D42" s="59"/>
      <c r="E42" s="59"/>
      <c r="F42" s="59"/>
      <c r="G42" s="59"/>
      <c r="H42" s="43"/>
      <c r="I42" s="43"/>
      <c r="J42" s="43"/>
      <c r="K42" s="43"/>
      <c r="L42" s="43"/>
      <c r="M42" s="43"/>
      <c r="N42" s="43"/>
      <c r="O42" s="43"/>
      <c r="P42" s="43"/>
      <c r="Q42" s="43"/>
      <c r="R42" s="43"/>
      <c r="S42" s="43"/>
      <c r="T42" s="43"/>
      <c r="U42" s="43"/>
      <c r="V42" s="43"/>
      <c r="W42" s="43"/>
      <c r="X42" s="43"/>
    </row>
    <row r="43" spans="1:24" ht="15">
      <c r="A43" s="43"/>
      <c r="B43" s="163" t="s">
        <v>133</v>
      </c>
      <c r="C43" s="54"/>
      <c r="D43" s="54"/>
      <c r="E43" s="54"/>
      <c r="F43" s="114"/>
      <c r="G43" s="59"/>
      <c r="H43" s="43"/>
      <c r="I43" s="43"/>
      <c r="J43" s="43"/>
      <c r="K43" s="43"/>
      <c r="L43" s="43"/>
      <c r="M43" s="43"/>
      <c r="N43" s="43"/>
      <c r="O43" s="43"/>
      <c r="P43" s="43"/>
      <c r="Q43" s="43"/>
      <c r="R43" s="43"/>
      <c r="S43" s="43"/>
      <c r="T43" s="43"/>
      <c r="U43" s="43"/>
      <c r="V43" s="43"/>
      <c r="W43" s="43"/>
      <c r="X43" s="43"/>
    </row>
    <row r="44" spans="1:24" ht="15">
      <c r="B44" s="162" t="s">
        <v>134</v>
      </c>
      <c r="C44" s="19"/>
      <c r="D44" s="19"/>
      <c r="E44" s="19"/>
      <c r="F44" s="71"/>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5"/>
  <sheetViews>
    <sheetView zoomScale="70" zoomScaleNormal="70" workbookViewId="0">
      <selection activeCell="C10" sqref="C10:G20"/>
    </sheetView>
  </sheetViews>
  <sheetFormatPr defaultRowHeight="12.75"/>
  <cols>
    <col min="1" max="1" width="5.42578125" customWidth="1"/>
    <col min="2" max="2" width="22.85546875" customWidth="1"/>
    <col min="3" max="3" width="12.28515625" customWidth="1"/>
    <col min="4" max="5" width="12" customWidth="1"/>
    <col min="6" max="6" width="11.7109375" customWidth="1"/>
    <col min="7" max="7" width="15.28515625" customWidth="1"/>
  </cols>
  <sheetData>
    <row r="1" spans="1:7" ht="18">
      <c r="A1" s="33" t="s">
        <v>82</v>
      </c>
      <c r="B1" s="8"/>
      <c r="C1" s="8"/>
      <c r="D1" s="8"/>
      <c r="E1" s="8"/>
      <c r="F1" s="8"/>
    </row>
    <row r="2" spans="1:7" ht="18">
      <c r="A2" s="34" t="str">
        <f>SUMMARY!A2</f>
        <v>Contractor's Name**</v>
      </c>
    </row>
    <row r="3" spans="1:7" ht="15.75">
      <c r="A3" s="27" t="str">
        <f>SUMMARY!A4</f>
        <v xml:space="preserve">Request For Proposal </v>
      </c>
    </row>
    <row r="6" spans="1:7">
      <c r="B6" s="8"/>
    </row>
    <row r="7" spans="1:7">
      <c r="B7" s="8"/>
    </row>
    <row r="9" spans="1:7" ht="15">
      <c r="A9" s="49"/>
      <c r="B9" s="63" t="s">
        <v>83</v>
      </c>
      <c r="C9" s="121" t="s">
        <v>34</v>
      </c>
      <c r="D9" s="121" t="s">
        <v>35</v>
      </c>
      <c r="E9" s="121" t="s">
        <v>36</v>
      </c>
      <c r="F9" s="121" t="s">
        <v>37</v>
      </c>
      <c r="G9" s="121" t="s">
        <v>5</v>
      </c>
    </row>
    <row r="10" spans="1:7" ht="15">
      <c r="A10" s="151" t="s">
        <v>69</v>
      </c>
      <c r="B10" s="43"/>
      <c r="C10" s="231">
        <v>0</v>
      </c>
      <c r="D10" s="210">
        <v>0</v>
      </c>
      <c r="E10" s="202">
        <v>0</v>
      </c>
      <c r="F10" s="210">
        <v>0</v>
      </c>
      <c r="G10" s="217">
        <f t="shared" ref="G10:G19" si="0">SUM(C10:F10)</f>
        <v>0</v>
      </c>
    </row>
    <row r="11" spans="1:7" ht="15">
      <c r="A11" s="151" t="s">
        <v>70</v>
      </c>
      <c r="B11" s="43"/>
      <c r="C11" s="231">
        <v>0</v>
      </c>
      <c r="D11" s="204">
        <v>0</v>
      </c>
      <c r="E11" s="202">
        <v>0</v>
      </c>
      <c r="F11" s="204">
        <v>0</v>
      </c>
      <c r="G11" s="217">
        <f t="shared" si="0"/>
        <v>0</v>
      </c>
    </row>
    <row r="12" spans="1:7" ht="15">
      <c r="A12" s="151" t="s">
        <v>71</v>
      </c>
      <c r="B12" s="43"/>
      <c r="C12" s="231">
        <v>0</v>
      </c>
      <c r="D12" s="204">
        <v>0</v>
      </c>
      <c r="E12" s="202">
        <v>0</v>
      </c>
      <c r="F12" s="204">
        <v>0</v>
      </c>
      <c r="G12" s="217">
        <f t="shared" si="0"/>
        <v>0</v>
      </c>
    </row>
    <row r="13" spans="1:7" ht="15">
      <c r="A13" s="151" t="s">
        <v>72</v>
      </c>
      <c r="B13" s="43"/>
      <c r="C13" s="231">
        <v>0</v>
      </c>
      <c r="D13" s="204">
        <v>0</v>
      </c>
      <c r="E13" s="202">
        <v>0</v>
      </c>
      <c r="F13" s="204">
        <v>0</v>
      </c>
      <c r="G13" s="217">
        <f t="shared" si="0"/>
        <v>0</v>
      </c>
    </row>
    <row r="14" spans="1:7" ht="15">
      <c r="A14" s="151" t="s">
        <v>73</v>
      </c>
      <c r="B14" s="43"/>
      <c r="C14" s="231">
        <v>0</v>
      </c>
      <c r="D14" s="204">
        <v>0</v>
      </c>
      <c r="E14" s="202">
        <v>0</v>
      </c>
      <c r="F14" s="204">
        <v>0</v>
      </c>
      <c r="G14" s="217">
        <f t="shared" si="0"/>
        <v>0</v>
      </c>
    </row>
    <row r="15" spans="1:7" ht="15">
      <c r="A15" s="151" t="s">
        <v>74</v>
      </c>
      <c r="B15" s="43"/>
      <c r="C15" s="231">
        <v>0</v>
      </c>
      <c r="D15" s="204">
        <v>0</v>
      </c>
      <c r="E15" s="202">
        <v>0</v>
      </c>
      <c r="F15" s="204">
        <v>0</v>
      </c>
      <c r="G15" s="217">
        <f t="shared" si="0"/>
        <v>0</v>
      </c>
    </row>
    <row r="16" spans="1:7" ht="15">
      <c r="A16" s="151" t="s">
        <v>75</v>
      </c>
      <c r="B16" s="43"/>
      <c r="C16" s="231">
        <v>0</v>
      </c>
      <c r="D16" s="204">
        <v>0</v>
      </c>
      <c r="E16" s="202">
        <v>0</v>
      </c>
      <c r="F16" s="204">
        <v>0</v>
      </c>
      <c r="G16" s="217">
        <f t="shared" si="0"/>
        <v>0</v>
      </c>
    </row>
    <row r="17" spans="1:7" ht="15">
      <c r="A17" s="151" t="s">
        <v>76</v>
      </c>
      <c r="B17" s="43"/>
      <c r="C17" s="231">
        <v>0</v>
      </c>
      <c r="D17" s="204">
        <v>0</v>
      </c>
      <c r="E17" s="202">
        <v>0</v>
      </c>
      <c r="F17" s="204">
        <v>0</v>
      </c>
      <c r="G17" s="217">
        <f t="shared" si="0"/>
        <v>0</v>
      </c>
    </row>
    <row r="18" spans="1:7" ht="15">
      <c r="A18" s="151" t="s">
        <v>77</v>
      </c>
      <c r="B18" s="43"/>
      <c r="C18" s="231">
        <v>0</v>
      </c>
      <c r="D18" s="204">
        <v>0</v>
      </c>
      <c r="E18" s="202">
        <v>0</v>
      </c>
      <c r="F18" s="204">
        <v>0</v>
      </c>
      <c r="G18" s="217">
        <f t="shared" si="0"/>
        <v>0</v>
      </c>
    </row>
    <row r="19" spans="1:7" ht="15">
      <c r="A19" s="152" t="s">
        <v>78</v>
      </c>
      <c r="B19" s="49"/>
      <c r="C19" s="231">
        <v>0</v>
      </c>
      <c r="D19" s="205">
        <v>0</v>
      </c>
      <c r="E19" s="202">
        <v>0</v>
      </c>
      <c r="F19" s="205">
        <v>0</v>
      </c>
      <c r="G19" s="217">
        <f t="shared" si="0"/>
        <v>0</v>
      </c>
    </row>
    <row r="20" spans="1:7" ht="15">
      <c r="A20" s="154"/>
      <c r="B20" s="46" t="s">
        <v>84</v>
      </c>
      <c r="C20" s="217">
        <f t="shared" ref="C20:G20" si="1">SUM(C10:C19)</f>
        <v>0</v>
      </c>
      <c r="D20" s="217">
        <f t="shared" si="1"/>
        <v>0</v>
      </c>
      <c r="E20" s="217">
        <f t="shared" si="1"/>
        <v>0</v>
      </c>
      <c r="F20" s="217">
        <f t="shared" si="1"/>
        <v>0</v>
      </c>
      <c r="G20" s="217">
        <f t="shared" si="1"/>
        <v>0</v>
      </c>
    </row>
    <row r="23" spans="1:7" ht="15">
      <c r="B23" s="164" t="s">
        <v>135</v>
      </c>
      <c r="C23" s="20"/>
      <c r="D23" s="20"/>
      <c r="E23" s="20"/>
      <c r="F23" s="20"/>
    </row>
    <row r="24" spans="1:7" ht="15">
      <c r="B24" s="165" t="s">
        <v>136</v>
      </c>
      <c r="C24" s="8"/>
      <c r="D24" s="8"/>
      <c r="E24" s="8"/>
      <c r="F24" s="8"/>
    </row>
    <row r="25" spans="1:7" ht="15">
      <c r="B25" s="166" t="s">
        <v>137</v>
      </c>
      <c r="C25" s="19"/>
      <c r="D25" s="19"/>
      <c r="E25" s="19"/>
      <c r="F25" s="19"/>
    </row>
  </sheetData>
  <phoneticPr fontId="0" type="noConversion"/>
  <pageMargins left="0.5" right="0.5" top="0" bottom="0" header="0" footer="0.5"/>
  <pageSetup scale="95" orientation="landscape" blackAndWhite="1" horizontalDpi="4294967292"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61"/>
  <sheetViews>
    <sheetView topLeftCell="A24" zoomScale="85" zoomScaleNormal="85" workbookViewId="0">
      <selection activeCell="A51" sqref="A51"/>
    </sheetView>
  </sheetViews>
  <sheetFormatPr defaultRowHeight="12.75"/>
  <cols>
    <col min="1" max="1" width="52.85546875" customWidth="1"/>
    <col min="2" max="2" width="16.28515625" customWidth="1"/>
    <col min="3" max="3" width="22.140625" bestFit="1" customWidth="1"/>
    <col min="4" max="4" width="5.85546875" bestFit="1" customWidth="1"/>
    <col min="5" max="5" width="22.140625" bestFit="1" customWidth="1"/>
    <col min="6" max="6" width="5.85546875" bestFit="1" customWidth="1"/>
    <col min="7" max="7" width="23.42578125" bestFit="1" customWidth="1"/>
    <col min="8" max="8" width="5.85546875" bestFit="1" customWidth="1"/>
    <col min="9" max="9" width="23.42578125" bestFit="1" customWidth="1"/>
    <col min="10" max="10" width="5.85546875" bestFit="1" customWidth="1"/>
    <col min="11" max="11" width="4.85546875" customWidth="1"/>
    <col min="12" max="12" width="17.5703125" bestFit="1" customWidth="1"/>
  </cols>
  <sheetData>
    <row r="1" spans="1:48" ht="25.5">
      <c r="A1" s="25" t="s">
        <v>0</v>
      </c>
      <c r="B1" s="24"/>
      <c r="C1" s="8"/>
      <c r="D1" s="8"/>
      <c r="E1" s="8"/>
    </row>
    <row r="2" spans="1:48" ht="20.25">
      <c r="A2" s="168" t="s">
        <v>115</v>
      </c>
      <c r="B2" s="257"/>
      <c r="C2" s="257"/>
      <c r="D2" s="257"/>
      <c r="E2" s="257"/>
      <c r="F2" s="257"/>
      <c r="G2" s="257"/>
      <c r="H2" s="257"/>
      <c r="I2" s="257"/>
      <c r="J2" s="257"/>
      <c r="K2" s="257"/>
      <c r="L2" s="257"/>
    </row>
    <row r="3" spans="1:48" ht="20.25">
      <c r="A3" s="175"/>
    </row>
    <row r="4" spans="1:48" ht="15.75">
      <c r="A4" s="174" t="s">
        <v>159</v>
      </c>
    </row>
    <row r="5" spans="1:48" ht="15.75">
      <c r="A5" s="28" t="s">
        <v>160</v>
      </c>
      <c r="B5" s="43"/>
      <c r="C5" s="43" t="s">
        <v>1</v>
      </c>
      <c r="D5" s="43"/>
      <c r="E5" s="43" t="s">
        <v>2</v>
      </c>
      <c r="F5" s="43"/>
      <c r="G5" s="43" t="s">
        <v>3</v>
      </c>
      <c r="H5" s="43"/>
      <c r="I5" s="43" t="s">
        <v>4</v>
      </c>
      <c r="J5" s="43"/>
      <c r="K5" s="43"/>
      <c r="L5" s="50" t="s">
        <v>5</v>
      </c>
    </row>
    <row r="6" spans="1:48" ht="15">
      <c r="A6" s="43"/>
      <c r="B6" s="52"/>
      <c r="C6" s="53">
        <v>41821</v>
      </c>
      <c r="D6" s="54"/>
      <c r="E6" s="55">
        <f>+C8+1</f>
        <v>42186</v>
      </c>
      <c r="F6" s="54"/>
      <c r="G6" s="55">
        <f>+E8+1</f>
        <v>42552</v>
      </c>
      <c r="H6" s="54"/>
      <c r="I6" s="55">
        <f>+G8+1</f>
        <v>42917</v>
      </c>
      <c r="J6" s="54"/>
      <c r="K6" s="54"/>
      <c r="L6" s="56"/>
    </row>
    <row r="7" spans="1:48" ht="15">
      <c r="A7" s="51"/>
      <c r="B7" s="57"/>
      <c r="C7" s="58" t="s">
        <v>6</v>
      </c>
      <c r="D7" s="59"/>
      <c r="E7" s="58" t="s">
        <v>6</v>
      </c>
      <c r="F7" s="59"/>
      <c r="G7" s="58" t="s">
        <v>6</v>
      </c>
      <c r="H7" s="59"/>
      <c r="I7" s="58" t="s">
        <v>6</v>
      </c>
      <c r="J7" s="59"/>
      <c r="K7" s="59"/>
      <c r="L7" s="60"/>
    </row>
    <row r="8" spans="1:48" ht="15">
      <c r="A8" s="61"/>
      <c r="B8" s="62"/>
      <c r="C8" s="214">
        <f>+C6+364</f>
        <v>42185</v>
      </c>
      <c r="D8" s="63"/>
      <c r="E8" s="214">
        <f>+E6+365</f>
        <v>42551</v>
      </c>
      <c r="F8" s="49"/>
      <c r="G8" s="214">
        <f>+G6+364</f>
        <v>42916</v>
      </c>
      <c r="H8" s="49"/>
      <c r="I8" s="214">
        <f>+I6+364</f>
        <v>43281</v>
      </c>
      <c r="J8" s="49"/>
      <c r="K8" s="49"/>
      <c r="L8" s="115"/>
    </row>
    <row r="9" spans="1:48" ht="15.75">
      <c r="A9" s="64" t="s">
        <v>85</v>
      </c>
      <c r="B9" s="218"/>
      <c r="C9" s="210">
        <f>+'LABOR - Hourly'!H42</f>
        <v>0</v>
      </c>
      <c r="D9" s="178"/>
      <c r="E9" s="210">
        <f>+'LABOR - Hourly'!N42</f>
        <v>0</v>
      </c>
      <c r="F9" s="178"/>
      <c r="G9" s="210">
        <f>+'LABOR - Hourly'!T42</f>
        <v>0</v>
      </c>
      <c r="H9" s="178"/>
      <c r="I9" s="210">
        <f>+'LABOR - Hourly'!Z42</f>
        <v>0</v>
      </c>
      <c r="J9" s="178"/>
      <c r="K9" s="178"/>
      <c r="L9" s="210">
        <f>I9+G9+E9+C9</f>
        <v>0</v>
      </c>
      <c r="M9" s="16"/>
      <c r="O9" s="3"/>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48" ht="15.75">
      <c r="A10" s="67" t="s">
        <v>86</v>
      </c>
      <c r="B10" s="219"/>
      <c r="C10" s="205">
        <f>+'LABOR - Hourly'!J42</f>
        <v>0</v>
      </c>
      <c r="D10" s="178"/>
      <c r="E10" s="205">
        <f>+'LABOR - Hourly'!P42</f>
        <v>0</v>
      </c>
      <c r="F10" s="178"/>
      <c r="G10" s="205">
        <f>+'LABOR - Hourly'!V42</f>
        <v>0</v>
      </c>
      <c r="H10" s="178"/>
      <c r="I10" s="205">
        <f>+'LABOR - Hourly'!AB42</f>
        <v>0</v>
      </c>
      <c r="J10" s="178"/>
      <c r="K10" s="178"/>
      <c r="L10" s="204">
        <f>I10+G10+E10+C10</f>
        <v>0</v>
      </c>
      <c r="M10" s="17"/>
    </row>
    <row r="11" spans="1:48" ht="15.75">
      <c r="A11" s="67" t="s">
        <v>87</v>
      </c>
      <c r="B11" s="219"/>
      <c r="C11" s="205">
        <f>SUM(C9:C10)</f>
        <v>0</v>
      </c>
      <c r="D11" s="66"/>
      <c r="E11" s="205">
        <f>SUM(E9:E10)</f>
        <v>0</v>
      </c>
      <c r="F11" s="66"/>
      <c r="G11" s="205">
        <f>SUM(G9:G10)</f>
        <v>0</v>
      </c>
      <c r="H11" s="66"/>
      <c r="I11" s="205">
        <f>SUM(I9:I10)</f>
        <v>0</v>
      </c>
      <c r="J11" s="66"/>
      <c r="K11" s="66"/>
      <c r="L11" s="205">
        <f>SUM(L9:L10)</f>
        <v>0</v>
      </c>
      <c r="M11" s="2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ht="15">
      <c r="A12" s="46"/>
      <c r="B12" s="220"/>
      <c r="C12" s="66"/>
      <c r="D12" s="66"/>
      <c r="E12" s="66"/>
      <c r="F12" s="66"/>
      <c r="G12" s="66"/>
      <c r="H12" s="66"/>
      <c r="I12" s="66"/>
      <c r="J12" s="66"/>
      <c r="K12" s="66"/>
      <c r="L12" s="66"/>
      <c r="M12" s="16"/>
    </row>
    <row r="13" spans="1:48" ht="15.75">
      <c r="A13" s="64" t="s">
        <v>108</v>
      </c>
      <c r="B13" s="221">
        <v>0</v>
      </c>
      <c r="C13" s="66">
        <f>ROUND(C11*B13,0)</f>
        <v>0</v>
      </c>
      <c r="D13" s="167">
        <v>0</v>
      </c>
      <c r="E13" s="66">
        <f>ROUND(E11*D13,0)</f>
        <v>0</v>
      </c>
      <c r="F13" s="167">
        <v>0</v>
      </c>
      <c r="G13" s="66">
        <f>ROUND(G11*F13,0)</f>
        <v>0</v>
      </c>
      <c r="H13" s="167">
        <v>0</v>
      </c>
      <c r="I13" s="66">
        <f>ROUND(I11*H13,0)</f>
        <v>0</v>
      </c>
      <c r="J13" s="167">
        <v>0</v>
      </c>
      <c r="K13" s="167">
        <v>0</v>
      </c>
      <c r="L13" s="178">
        <f>I13+G13+E13+C13</f>
        <v>0</v>
      </c>
      <c r="M13" s="16"/>
    </row>
    <row r="14" spans="1:48" ht="15">
      <c r="A14" s="46"/>
      <c r="B14" s="220"/>
      <c r="C14" s="66"/>
      <c r="D14" s="66"/>
      <c r="E14" s="66"/>
      <c r="F14" s="66"/>
      <c r="G14" s="66"/>
      <c r="H14" s="66"/>
      <c r="I14" s="66"/>
      <c r="J14" s="66"/>
      <c r="K14" s="66"/>
      <c r="L14" s="66"/>
      <c r="M14" s="16"/>
    </row>
    <row r="15" spans="1:48" ht="15.75">
      <c r="A15" s="64" t="s">
        <v>88</v>
      </c>
      <c r="B15" s="220"/>
      <c r="C15" s="211">
        <f>+Materials!E39</f>
        <v>0</v>
      </c>
      <c r="D15" s="193"/>
      <c r="E15" s="211">
        <f>+Materials!H39</f>
        <v>0</v>
      </c>
      <c r="F15" s="193"/>
      <c r="G15" s="211">
        <f>+Materials!K39</f>
        <v>0</v>
      </c>
      <c r="H15" s="193"/>
      <c r="I15" s="211">
        <f>+Materials!N39</f>
        <v>0</v>
      </c>
      <c r="J15" s="193"/>
      <c r="K15" s="193"/>
      <c r="L15" s="211">
        <f>I15+G15+E15+C15</f>
        <v>0</v>
      </c>
      <c r="M15" s="16"/>
    </row>
    <row r="16" spans="1:48" ht="15.75">
      <c r="A16" s="64" t="s">
        <v>89</v>
      </c>
      <c r="B16" s="220"/>
      <c r="C16" s="212">
        <f>+Travel!B43</f>
        <v>0</v>
      </c>
      <c r="D16" s="194"/>
      <c r="E16" s="212">
        <f>+Travel!C43</f>
        <v>0</v>
      </c>
      <c r="F16" s="194"/>
      <c r="G16" s="212">
        <f>+Travel!D43</f>
        <v>0</v>
      </c>
      <c r="H16" s="194"/>
      <c r="I16" s="212">
        <f>+Travel!E43</f>
        <v>0</v>
      </c>
      <c r="J16" s="194"/>
      <c r="K16" s="194"/>
      <c r="L16" s="212">
        <f>I16+G16+E16+C16</f>
        <v>0</v>
      </c>
      <c r="M16" s="16"/>
    </row>
    <row r="17" spans="1:14" ht="15.75">
      <c r="A17" s="64" t="s">
        <v>90</v>
      </c>
      <c r="B17" s="220"/>
      <c r="C17" s="212">
        <f>+Equipment!E41</f>
        <v>0</v>
      </c>
      <c r="D17" s="194"/>
      <c r="E17" s="212">
        <f>+Equipment!H41</f>
        <v>0</v>
      </c>
      <c r="F17" s="194"/>
      <c r="G17" s="212">
        <f>+Equipment!K41</f>
        <v>0</v>
      </c>
      <c r="H17" s="194"/>
      <c r="I17" s="212">
        <f>+Equipment!N41</f>
        <v>0</v>
      </c>
      <c r="J17" s="194"/>
      <c r="K17" s="194"/>
      <c r="L17" s="212">
        <f>I17+G17+E17+C17</f>
        <v>0</v>
      </c>
      <c r="M17" s="16"/>
    </row>
    <row r="18" spans="1:14" ht="15.75">
      <c r="A18" s="64" t="s">
        <v>91</v>
      </c>
      <c r="B18" s="220"/>
      <c r="C18" s="212">
        <f>+Consultants!G19</f>
        <v>0</v>
      </c>
      <c r="D18" s="194"/>
      <c r="E18" s="212">
        <f>+Consultants!L19</f>
        <v>0</v>
      </c>
      <c r="F18" s="194"/>
      <c r="G18" s="212">
        <f>+Consultants!Q19</f>
        <v>0</v>
      </c>
      <c r="H18" s="194"/>
      <c r="I18" s="212">
        <f>+Consultants!V19</f>
        <v>0</v>
      </c>
      <c r="J18" s="194"/>
      <c r="K18" s="194"/>
      <c r="L18" s="212">
        <f>I18+G18+E18+C18</f>
        <v>0</v>
      </c>
      <c r="M18" s="16"/>
    </row>
    <row r="19" spans="1:14" ht="15.75">
      <c r="A19" s="67" t="s">
        <v>92</v>
      </c>
      <c r="B19" s="219"/>
      <c r="C19" s="212">
        <f>+'Other Direct'!E39</f>
        <v>0</v>
      </c>
      <c r="D19" s="195"/>
      <c r="E19" s="212">
        <f>+'Other Direct'!H39</f>
        <v>0</v>
      </c>
      <c r="F19" s="195"/>
      <c r="G19" s="212">
        <f>+'Other Direct'!K39</f>
        <v>0</v>
      </c>
      <c r="H19" s="195"/>
      <c r="I19" s="212">
        <f>+'Other Direct'!N39</f>
        <v>0</v>
      </c>
      <c r="J19" s="195"/>
      <c r="K19" s="195"/>
      <c r="L19" s="212">
        <f t="shared" ref="L19:L20" si="0">I19+G19+E19+C19</f>
        <v>0</v>
      </c>
      <c r="M19" s="17"/>
    </row>
    <row r="20" spans="1:14" ht="15.75">
      <c r="A20" s="67" t="s">
        <v>93</v>
      </c>
      <c r="B20" s="219"/>
      <c r="C20" s="213">
        <f>+Subcontracts!C20</f>
        <v>0</v>
      </c>
      <c r="D20" s="194"/>
      <c r="E20" s="213">
        <f>+Subcontracts!D20</f>
        <v>0</v>
      </c>
      <c r="F20" s="194"/>
      <c r="G20" s="213">
        <f>+Subcontracts!E20</f>
        <v>0</v>
      </c>
      <c r="H20" s="194"/>
      <c r="I20" s="213">
        <f>+Subcontracts!F20</f>
        <v>0</v>
      </c>
      <c r="J20" s="194"/>
      <c r="K20" s="194"/>
      <c r="L20" s="212">
        <f t="shared" si="0"/>
        <v>0</v>
      </c>
      <c r="M20" s="17"/>
    </row>
    <row r="21" spans="1:14" ht="15.75">
      <c r="A21" s="64" t="s">
        <v>94</v>
      </c>
      <c r="B21" s="220"/>
      <c r="C21" s="205">
        <f>SUM(C15:C20)</f>
        <v>0</v>
      </c>
      <c r="D21" s="66"/>
      <c r="E21" s="205">
        <f>SUM(E15:E20)</f>
        <v>0</v>
      </c>
      <c r="F21" s="66"/>
      <c r="G21" s="205">
        <f>SUM(G15:G20)</f>
        <v>0</v>
      </c>
      <c r="H21" s="66"/>
      <c r="I21" s="205">
        <f>SUM(I15:I20)</f>
        <v>0</v>
      </c>
      <c r="J21" s="66"/>
      <c r="K21" s="66"/>
      <c r="L21" s="217">
        <f>SUM(L15:L20)</f>
        <v>0</v>
      </c>
      <c r="M21" s="16"/>
    </row>
    <row r="22" spans="1:14" ht="15">
      <c r="A22" s="46"/>
      <c r="B22" s="220"/>
      <c r="C22" s="68"/>
      <c r="D22" s="66"/>
      <c r="E22" s="68"/>
      <c r="F22" s="66"/>
      <c r="G22" s="68"/>
      <c r="H22" s="66"/>
      <c r="I22" s="68"/>
      <c r="J22" s="66"/>
      <c r="K22" s="66"/>
      <c r="L22" s="68"/>
      <c r="M22" s="16"/>
    </row>
    <row r="23" spans="1:14" ht="31.5">
      <c r="A23" s="223" t="s">
        <v>95</v>
      </c>
      <c r="B23" s="220"/>
      <c r="C23" s="210">
        <f>C11+C13+C21</f>
        <v>0</v>
      </c>
      <c r="D23" s="66"/>
      <c r="E23" s="210">
        <f>E11+E13+E21</f>
        <v>0</v>
      </c>
      <c r="F23" s="66"/>
      <c r="G23" s="210">
        <f>G11+G13+G21</f>
        <v>0</v>
      </c>
      <c r="H23" s="66"/>
      <c r="I23" s="210">
        <f>I11+I13+I21</f>
        <v>0</v>
      </c>
      <c r="J23" s="66"/>
      <c r="K23" s="66"/>
      <c r="L23" s="210">
        <f>I23+G23+E23+C23</f>
        <v>0</v>
      </c>
      <c r="M23" s="16"/>
    </row>
    <row r="24" spans="1:14" ht="15.75">
      <c r="A24" s="64" t="s">
        <v>99</v>
      </c>
      <c r="B24" s="220"/>
      <c r="C24" s="205">
        <v>0</v>
      </c>
      <c r="D24" s="66"/>
      <c r="E24" s="205">
        <v>0</v>
      </c>
      <c r="F24" s="66"/>
      <c r="G24" s="205">
        <v>0</v>
      </c>
      <c r="H24" s="66"/>
      <c r="I24" s="205">
        <v>0</v>
      </c>
      <c r="J24" s="66"/>
      <c r="K24" s="66"/>
      <c r="L24" s="205">
        <f>I24+G24+E24+C24</f>
        <v>0</v>
      </c>
      <c r="M24" s="16"/>
    </row>
    <row r="25" spans="1:14" ht="15.75">
      <c r="A25" s="64" t="s">
        <v>100</v>
      </c>
      <c r="B25" s="220"/>
      <c r="C25" s="204">
        <f>C23-C24</f>
        <v>0</v>
      </c>
      <c r="D25" s="66"/>
      <c r="E25" s="204">
        <f>E23-E24</f>
        <v>0</v>
      </c>
      <c r="F25" s="66"/>
      <c r="G25" s="204">
        <f>G23-G24</f>
        <v>0</v>
      </c>
      <c r="H25" s="66"/>
      <c r="I25" s="204">
        <f>I23-I24</f>
        <v>0</v>
      </c>
      <c r="J25" s="66"/>
      <c r="K25" s="66"/>
      <c r="L25" s="204">
        <f>L23-L24</f>
        <v>0</v>
      </c>
      <c r="M25" s="16"/>
    </row>
    <row r="26" spans="1:14" ht="15.75">
      <c r="A26" s="67" t="s">
        <v>114</v>
      </c>
      <c r="B26" s="221">
        <v>0</v>
      </c>
      <c r="C26" s="205">
        <f>ROUND(C25*B26,0)</f>
        <v>0</v>
      </c>
      <c r="D26" s="167">
        <v>0</v>
      </c>
      <c r="E26" s="205">
        <f>ROUND(E25*D26,0)</f>
        <v>0</v>
      </c>
      <c r="F26" s="167">
        <v>0</v>
      </c>
      <c r="G26" s="205">
        <f>ROUND(G25*F26,0)</f>
        <v>0</v>
      </c>
      <c r="H26" s="167">
        <v>0</v>
      </c>
      <c r="I26" s="205">
        <f>ROUND(I25*H26,0)</f>
        <v>0</v>
      </c>
      <c r="J26" s="167">
        <v>0</v>
      </c>
      <c r="K26" s="167">
        <v>0</v>
      </c>
      <c r="L26" s="205">
        <f>I26+G26+E26+C26</f>
        <v>0</v>
      </c>
      <c r="M26" s="17"/>
    </row>
    <row r="27" spans="1:14" ht="15.75">
      <c r="A27" s="64" t="s">
        <v>96</v>
      </c>
      <c r="B27" s="220"/>
      <c r="C27" s="204">
        <f>C26+C23</f>
        <v>0</v>
      </c>
      <c r="D27" s="65"/>
      <c r="E27" s="204">
        <f>E26+E23</f>
        <v>0</v>
      </c>
      <c r="F27" s="65"/>
      <c r="G27" s="204">
        <f>G26+G23</f>
        <v>0</v>
      </c>
      <c r="H27" s="69"/>
      <c r="I27" s="204">
        <f>I26+I23</f>
        <v>0</v>
      </c>
      <c r="J27" s="69"/>
      <c r="K27" s="69"/>
      <c r="L27" s="204">
        <f>L26+L23</f>
        <v>0</v>
      </c>
      <c r="M27" s="16"/>
    </row>
    <row r="28" spans="1:14" ht="15.75">
      <c r="A28" s="64" t="s">
        <v>97</v>
      </c>
      <c r="B28" s="221">
        <v>0</v>
      </c>
      <c r="C28" s="205">
        <f>ROUND((+B28*C27),0)</f>
        <v>0</v>
      </c>
      <c r="D28" s="167">
        <v>0</v>
      </c>
      <c r="E28" s="205">
        <f>ROUND((+D28*E27),0)</f>
        <v>0</v>
      </c>
      <c r="F28" s="167">
        <v>0</v>
      </c>
      <c r="G28" s="205">
        <f>ROUND((+F28*G27),0)</f>
        <v>0</v>
      </c>
      <c r="H28" s="167">
        <v>0</v>
      </c>
      <c r="I28" s="205">
        <f>ROUND((+H28*I27),0)</f>
        <v>0</v>
      </c>
      <c r="J28" s="167">
        <v>0</v>
      </c>
      <c r="K28" s="167">
        <v>0</v>
      </c>
      <c r="L28" s="205">
        <f>I28+G28+E28+C28</f>
        <v>0</v>
      </c>
      <c r="M28" s="16"/>
    </row>
    <row r="29" spans="1:14" ht="15.75">
      <c r="A29" s="64" t="s">
        <v>98</v>
      </c>
      <c r="B29" s="57"/>
      <c r="C29" s="205">
        <f>+C28+C27</f>
        <v>0</v>
      </c>
      <c r="D29" s="66"/>
      <c r="E29" s="205">
        <f>+E28+E27</f>
        <v>0</v>
      </c>
      <c r="F29" s="66"/>
      <c r="G29" s="205">
        <f>+G28+G27</f>
        <v>0</v>
      </c>
      <c r="H29" s="68"/>
      <c r="I29" s="205">
        <f>+I28+I27</f>
        <v>0</v>
      </c>
      <c r="J29" s="68"/>
      <c r="K29" s="68"/>
      <c r="L29" s="205">
        <f>+L28+L27</f>
        <v>0</v>
      </c>
      <c r="M29" s="29"/>
      <c r="N29" s="8"/>
    </row>
    <row r="30" spans="1:14">
      <c r="A30" s="9"/>
      <c r="B30" s="191"/>
      <c r="C30" s="3"/>
      <c r="D30" s="3"/>
      <c r="E30" s="3"/>
      <c r="F30" s="3"/>
      <c r="G30" s="3"/>
      <c r="H30" s="3"/>
      <c r="I30" s="3"/>
      <c r="J30" s="3"/>
      <c r="K30" s="3"/>
      <c r="L30" s="3"/>
      <c r="M30" s="16"/>
    </row>
    <row r="31" spans="1:14">
      <c r="A31" s="9"/>
      <c r="B31" s="191"/>
      <c r="C31" s="3"/>
      <c r="D31" s="3"/>
      <c r="E31" s="3"/>
      <c r="F31" s="3"/>
      <c r="G31" s="3"/>
      <c r="H31" s="3"/>
      <c r="I31" s="3"/>
      <c r="J31" s="3"/>
      <c r="K31" s="3"/>
      <c r="L31" s="3"/>
      <c r="M31" s="16"/>
    </row>
    <row r="32" spans="1:14" ht="15.75">
      <c r="A32" s="190" t="s">
        <v>162</v>
      </c>
      <c r="B32" s="222" t="s">
        <v>152</v>
      </c>
      <c r="C32" s="198" t="s">
        <v>153</v>
      </c>
      <c r="D32" s="198"/>
      <c r="E32" s="198" t="s">
        <v>154</v>
      </c>
      <c r="F32" s="198"/>
      <c r="G32" s="198" t="s">
        <v>156</v>
      </c>
      <c r="H32" s="198"/>
      <c r="I32" s="198" t="s">
        <v>155</v>
      </c>
      <c r="K32" s="199"/>
      <c r="L32" s="198" t="s">
        <v>158</v>
      </c>
      <c r="M32" s="16"/>
    </row>
    <row r="33" spans="1:13" ht="15.75">
      <c r="A33" s="239" t="s">
        <v>151</v>
      </c>
      <c r="B33" s="203"/>
      <c r="C33" s="203"/>
      <c r="D33" s="20"/>
      <c r="E33" s="203"/>
      <c r="F33" s="20"/>
      <c r="G33" s="203"/>
      <c r="H33" s="20"/>
      <c r="I33" s="203"/>
      <c r="K33" s="8"/>
      <c r="L33" s="203"/>
      <c r="M33" s="16"/>
    </row>
    <row r="34" spans="1:13" ht="15">
      <c r="A34" s="220" t="s">
        <v>147</v>
      </c>
      <c r="B34" s="204">
        <f>'Software, Hardware, Support'!C9</f>
        <v>0</v>
      </c>
      <c r="C34" s="204">
        <f>'Software, Hardware, Support'!E11</f>
        <v>0</v>
      </c>
      <c r="D34" s="180"/>
      <c r="E34" s="204">
        <f>SUM('Software, Hardware, Support'!F9:G9)</f>
        <v>0</v>
      </c>
      <c r="F34" s="180"/>
      <c r="G34" s="204">
        <f>SUM('Software, Hardware, Support'!H9:I9)</f>
        <v>0</v>
      </c>
      <c r="H34" s="180"/>
      <c r="I34" s="204">
        <f>'Software, Hardware, Support'!I9</f>
        <v>0</v>
      </c>
      <c r="K34" s="180"/>
      <c r="L34" s="204">
        <f>I34+G34+E34+C34+B34</f>
        <v>0</v>
      </c>
      <c r="M34" s="16"/>
    </row>
    <row r="35" spans="1:13" ht="15">
      <c r="A35" s="240" t="s">
        <v>148</v>
      </c>
      <c r="B35" s="205">
        <f>'Software, Hardware, Support'!C10</f>
        <v>0</v>
      </c>
      <c r="C35" s="205">
        <f>'Software, Hardware, Support'!D10</f>
        <v>0</v>
      </c>
      <c r="D35" s="179"/>
      <c r="E35" s="205">
        <f>'Software, Hardware, Support'!F10</f>
        <v>0</v>
      </c>
      <c r="F35" s="179"/>
      <c r="G35" s="205">
        <f>'Software, Hardware, Support'!H10</f>
        <v>0</v>
      </c>
      <c r="H35" s="179"/>
      <c r="I35" s="205">
        <f>'Software, Hardware, Support'!I10</f>
        <v>0</v>
      </c>
      <c r="K35" s="180"/>
      <c r="L35" s="205">
        <f>I35+G35+E35+C35+B35</f>
        <v>0</v>
      </c>
      <c r="M35" s="16"/>
    </row>
    <row r="36" spans="1:13" ht="15.75">
      <c r="A36" s="239" t="s">
        <v>149</v>
      </c>
      <c r="B36" s="206"/>
      <c r="C36" s="206"/>
      <c r="D36" s="76"/>
      <c r="E36" s="206"/>
      <c r="F36" s="76"/>
      <c r="G36" s="206"/>
      <c r="H36" s="76"/>
      <c r="I36" s="206"/>
      <c r="K36" s="15"/>
      <c r="L36" s="206"/>
      <c r="M36" s="16"/>
    </row>
    <row r="37" spans="1:13" ht="15">
      <c r="A37" s="220" t="s">
        <v>147</v>
      </c>
      <c r="B37" s="204">
        <f>'Software, Hardware, Support'!C13</f>
        <v>0</v>
      </c>
      <c r="C37" s="204">
        <f>'Software, Hardware, Support'!E15</f>
        <v>0</v>
      </c>
      <c r="D37" s="180"/>
      <c r="E37" s="204">
        <f>SUM('Software, Hardware, Support'!F13:G13)</f>
        <v>0</v>
      </c>
      <c r="F37" s="180"/>
      <c r="G37" s="204">
        <f>SUM('Software, Hardware, Support'!H13:I13)</f>
        <v>0</v>
      </c>
      <c r="H37" s="180"/>
      <c r="I37" s="204">
        <f>'Software, Hardware, Support'!I13</f>
        <v>0</v>
      </c>
      <c r="K37" s="180"/>
      <c r="L37" s="204">
        <f>I37+G37+E37+C37+B37</f>
        <v>0</v>
      </c>
      <c r="M37" s="16"/>
    </row>
    <row r="38" spans="1:13" ht="15">
      <c r="A38" s="240" t="s">
        <v>148</v>
      </c>
      <c r="B38" s="205">
        <f>'Software, Hardware, Support'!C14</f>
        <v>0</v>
      </c>
      <c r="C38" s="205">
        <f>'Software, Hardware, Support'!D14</f>
        <v>0</v>
      </c>
      <c r="D38" s="179"/>
      <c r="E38" s="205">
        <f>'Software, Hardware, Support'!F14</f>
        <v>0</v>
      </c>
      <c r="F38" s="179"/>
      <c r="G38" s="205">
        <f>'Software, Hardware, Support'!H14</f>
        <v>0</v>
      </c>
      <c r="H38" s="179"/>
      <c r="I38" s="205">
        <f>'Software, Hardware, Support'!I14</f>
        <v>0</v>
      </c>
      <c r="K38" s="180"/>
      <c r="L38" s="205">
        <f>I38+G38+E38+C38+B38</f>
        <v>0</v>
      </c>
      <c r="M38" s="16"/>
    </row>
    <row r="39" spans="1:13" ht="15.75">
      <c r="A39" s="239" t="s">
        <v>150</v>
      </c>
      <c r="B39" s="206"/>
      <c r="C39" s="206"/>
      <c r="D39" s="76"/>
      <c r="E39" s="206"/>
      <c r="F39" s="76"/>
      <c r="G39" s="206"/>
      <c r="H39" s="76"/>
      <c r="I39" s="206"/>
      <c r="K39" s="15"/>
      <c r="L39" s="206"/>
      <c r="M39" s="16"/>
    </row>
    <row r="40" spans="1:13" ht="15">
      <c r="A40" s="220" t="s">
        <v>147</v>
      </c>
      <c r="B40" s="204">
        <f>'Software, Hardware, Support'!C17</f>
        <v>0</v>
      </c>
      <c r="C40" s="204">
        <f>'Software, Hardware, Support'!E17</f>
        <v>0</v>
      </c>
      <c r="D40" s="180"/>
      <c r="E40" s="204">
        <f>SUM('Software, Hardware, Support'!F17:G17)</f>
        <v>0</v>
      </c>
      <c r="F40" s="180"/>
      <c r="G40" s="204">
        <f>SUM('Software, Hardware, Support'!H17:I17)</f>
        <v>0</v>
      </c>
      <c r="H40" s="180"/>
      <c r="I40" s="204">
        <f>'Software, Hardware, Support'!I17</f>
        <v>0</v>
      </c>
      <c r="K40" s="180"/>
      <c r="L40" s="204">
        <f>I40+G40+E40+C40+B40</f>
        <v>0</v>
      </c>
      <c r="M40" s="16"/>
    </row>
    <row r="41" spans="1:13" ht="15">
      <c r="A41" s="240" t="s">
        <v>148</v>
      </c>
      <c r="B41" s="205">
        <f>'Software, Hardware, Support'!C18</f>
        <v>0</v>
      </c>
      <c r="C41" s="205">
        <f>'Software, Hardware, Support'!D18</f>
        <v>0</v>
      </c>
      <c r="D41" s="179"/>
      <c r="E41" s="205">
        <f>'Software, Hardware, Support'!F18</f>
        <v>0</v>
      </c>
      <c r="F41" s="179"/>
      <c r="G41" s="205">
        <f>'Software, Hardware, Support'!H18</f>
        <v>0</v>
      </c>
      <c r="H41" s="179"/>
      <c r="I41" s="205">
        <f>'Software, Hardware, Support'!I18</f>
        <v>0</v>
      </c>
      <c r="K41" s="180"/>
      <c r="L41" s="205">
        <f>I41+G41+E41+C41+B41</f>
        <v>0</v>
      </c>
      <c r="M41" s="16"/>
    </row>
    <row r="42" spans="1:13" ht="15.75" thickBot="1">
      <c r="A42" s="46"/>
      <c r="B42" s="207">
        <f>+B40+B39</f>
        <v>0</v>
      </c>
      <c r="C42" s="207">
        <f>+C40+C39</f>
        <v>0</v>
      </c>
      <c r="D42" s="66"/>
      <c r="E42" s="207">
        <f>SUM(E34:E41)</f>
        <v>0</v>
      </c>
      <c r="F42" s="68"/>
      <c r="G42" s="207">
        <f>SUM(G34:G41)</f>
        <v>0</v>
      </c>
      <c r="H42" s="68"/>
      <c r="I42" s="207">
        <f>SUM(I34:I41)</f>
        <v>0</v>
      </c>
      <c r="K42" s="68"/>
      <c r="L42" s="207">
        <f>+L40+L39</f>
        <v>0</v>
      </c>
      <c r="M42" s="16"/>
    </row>
    <row r="43" spans="1:13" ht="15.75" thickTop="1">
      <c r="A43" s="46"/>
      <c r="B43" s="208"/>
      <c r="C43" s="208"/>
      <c r="D43" s="3"/>
      <c r="E43" s="208"/>
      <c r="F43" s="3"/>
      <c r="G43" s="209"/>
      <c r="H43" s="3"/>
      <c r="I43" s="208"/>
      <c r="K43" s="15"/>
      <c r="L43" s="208"/>
      <c r="M43" s="16"/>
    </row>
    <row r="44" spans="1:13" ht="15.75">
      <c r="A44" s="190" t="s">
        <v>161</v>
      </c>
      <c r="B44" s="205">
        <f>SUM(B40:B41,B38,B37,B35,B34)</f>
        <v>0</v>
      </c>
      <c r="C44" s="205">
        <f>SUM('Software, Hardware, Support'!E21)</f>
        <v>0</v>
      </c>
      <c r="D44" s="66"/>
      <c r="E44" s="205">
        <f>SUM(E40:E41,E38,E37,E35,E34)</f>
        <v>0</v>
      </c>
      <c r="F44" s="68"/>
      <c r="G44" s="205">
        <f>SUM(G40:G41,G38,G37,G35,G34)</f>
        <v>0</v>
      </c>
      <c r="H44" s="68"/>
      <c r="I44" s="205">
        <f>SUM(I40:I41,I38,I37,I35,I34)</f>
        <v>0</v>
      </c>
      <c r="K44" s="68"/>
      <c r="L44" s="205">
        <f>SUM(L34:L35,L37:L38,L40:L41)</f>
        <v>0</v>
      </c>
      <c r="M44" s="16"/>
    </row>
    <row r="45" spans="1:13" ht="15.75" thickBot="1">
      <c r="A45" s="46"/>
      <c r="C45" s="3"/>
      <c r="D45" s="3"/>
      <c r="E45" s="3"/>
      <c r="F45" s="3"/>
      <c r="G45" s="3"/>
      <c r="H45" s="3"/>
      <c r="I45" s="3"/>
      <c r="J45" s="3"/>
      <c r="K45" s="3"/>
      <c r="L45" s="3"/>
      <c r="M45" s="16"/>
    </row>
    <row r="46" spans="1:13" ht="15.75" thickTop="1">
      <c r="A46" s="46"/>
      <c r="B46" s="224"/>
      <c r="C46" s="224"/>
      <c r="D46" s="225"/>
      <c r="E46" s="224"/>
      <c r="F46" s="225"/>
      <c r="G46" s="226"/>
      <c r="H46" s="225"/>
      <c r="I46" s="224"/>
      <c r="J46" s="227"/>
      <c r="K46" s="225"/>
      <c r="L46" s="224"/>
      <c r="M46" s="16"/>
    </row>
    <row r="47" spans="1:13" ht="15.75">
      <c r="A47" s="190" t="s">
        <v>157</v>
      </c>
      <c r="B47" s="205">
        <f>SUM(B44)</f>
        <v>0</v>
      </c>
      <c r="C47" s="205">
        <f>SUM(C44,C29, B47)</f>
        <v>0</v>
      </c>
      <c r="D47" s="66"/>
      <c r="E47" s="205">
        <f>SUM(E44,E29)</f>
        <v>0</v>
      </c>
      <c r="F47" s="68"/>
      <c r="G47" s="205">
        <f>SUM(G44,G29)</f>
        <v>0</v>
      </c>
      <c r="H47" s="68"/>
      <c r="I47" s="205">
        <f>SUM(I44,I29)</f>
        <v>0</v>
      </c>
      <c r="K47" s="68"/>
      <c r="L47" s="228">
        <f>SUM(B47,C47,E47,G47,I47)</f>
        <v>0</v>
      </c>
      <c r="M47" s="16"/>
    </row>
    <row r="48" spans="1:13">
      <c r="C48" s="242">
        <f>SUM(B47,C47)</f>
        <v>0</v>
      </c>
      <c r="D48" s="3"/>
      <c r="E48" s="3"/>
      <c r="F48" s="3"/>
      <c r="G48" s="3"/>
      <c r="H48" s="3"/>
      <c r="I48" s="3"/>
      <c r="J48" s="3"/>
      <c r="K48" s="3"/>
      <c r="L48" s="3"/>
      <c r="M48" s="16"/>
    </row>
    <row r="49" spans="1:13">
      <c r="A49" s="9"/>
      <c r="C49" s="3"/>
      <c r="D49" s="3"/>
      <c r="E49" s="3"/>
      <c r="F49" s="3"/>
      <c r="G49" s="3"/>
      <c r="H49" s="3"/>
      <c r="I49" s="3"/>
      <c r="J49" s="3"/>
      <c r="K49" s="3"/>
      <c r="L49" s="3"/>
      <c r="M49" s="16"/>
    </row>
    <row r="50" spans="1:13" ht="37.5" customHeight="1">
      <c r="B50" s="70" t="s">
        <v>111</v>
      </c>
      <c r="C50" s="258" t="s">
        <v>109</v>
      </c>
      <c r="D50" s="258"/>
      <c r="E50" s="258"/>
      <c r="F50" s="258"/>
      <c r="G50" s="258"/>
      <c r="H50" s="258"/>
      <c r="I50" s="258"/>
      <c r="J50" s="258"/>
      <c r="K50" s="258"/>
      <c r="L50" s="258"/>
      <c r="M50" s="16"/>
    </row>
    <row r="51" spans="1:13" ht="18">
      <c r="B51" s="46"/>
      <c r="C51" s="259" t="s">
        <v>110</v>
      </c>
      <c r="D51" s="259"/>
      <c r="E51" s="259"/>
      <c r="F51" s="259"/>
      <c r="G51" s="259"/>
      <c r="H51" s="259"/>
      <c r="I51" s="259"/>
      <c r="J51" s="259"/>
      <c r="K51" s="259"/>
      <c r="L51" s="259"/>
      <c r="M51" s="16"/>
    </row>
    <row r="52" spans="1:13" ht="18">
      <c r="B52" s="46"/>
      <c r="C52" s="256" t="s">
        <v>144</v>
      </c>
      <c r="D52" s="256"/>
      <c r="E52" s="256"/>
      <c r="F52" s="256"/>
      <c r="G52" s="256"/>
      <c r="H52" s="256"/>
      <c r="I52" s="256"/>
      <c r="J52" s="256"/>
      <c r="K52" s="256"/>
      <c r="L52" s="256"/>
      <c r="M52" s="16"/>
    </row>
    <row r="53" spans="1:13" ht="18">
      <c r="B53" s="46"/>
      <c r="C53" s="47"/>
      <c r="E53" s="3"/>
      <c r="F53" s="3"/>
      <c r="G53" s="3"/>
      <c r="H53" s="3"/>
      <c r="I53" s="3"/>
      <c r="J53" s="3"/>
      <c r="K53" s="3"/>
      <c r="L53" s="3"/>
      <c r="M53" s="16"/>
    </row>
    <row r="54" spans="1:13" ht="18">
      <c r="B54" s="46"/>
      <c r="C54" s="48"/>
      <c r="E54" s="3"/>
      <c r="F54" s="3"/>
      <c r="G54" s="3"/>
      <c r="H54" s="3"/>
      <c r="I54" s="3"/>
      <c r="J54" s="3"/>
      <c r="K54" s="3"/>
      <c r="L54" s="3"/>
      <c r="M54" s="16"/>
    </row>
    <row r="55" spans="1:13" ht="18">
      <c r="B55" s="70" t="s">
        <v>113</v>
      </c>
      <c r="C55" s="256" t="s">
        <v>116</v>
      </c>
      <c r="D55" s="256"/>
      <c r="E55" s="256"/>
      <c r="F55" s="256"/>
      <c r="G55" s="256"/>
      <c r="H55" s="256"/>
      <c r="I55" s="256"/>
      <c r="J55" s="256"/>
      <c r="K55" s="256"/>
      <c r="L55" s="256"/>
      <c r="M55" s="16"/>
    </row>
    <row r="56" spans="1:13" ht="18">
      <c r="B56" s="70"/>
      <c r="C56" s="256" t="s">
        <v>112</v>
      </c>
      <c r="D56" s="256"/>
      <c r="E56" s="256"/>
      <c r="F56" s="256"/>
      <c r="G56" s="256"/>
      <c r="H56" s="256"/>
      <c r="I56" s="256"/>
      <c r="J56" s="256"/>
      <c r="K56" s="256"/>
      <c r="L56" s="256"/>
      <c r="M56" s="16"/>
    </row>
    <row r="57" spans="1:13" ht="15">
      <c r="A57" s="70"/>
      <c r="C57" s="3"/>
      <c r="D57" s="3"/>
      <c r="E57" s="3"/>
      <c r="F57" s="3"/>
      <c r="G57" s="3"/>
      <c r="H57" s="3"/>
      <c r="I57" s="3"/>
      <c r="J57" s="3"/>
      <c r="K57" s="3"/>
      <c r="L57" s="3"/>
      <c r="M57" s="16"/>
    </row>
    <row r="58" spans="1:13" ht="15">
      <c r="A58" s="70" t="s">
        <v>107</v>
      </c>
      <c r="C58" s="3"/>
      <c r="D58" s="3"/>
      <c r="E58" s="3"/>
      <c r="F58" s="3"/>
      <c r="G58" s="3"/>
      <c r="H58" s="3"/>
      <c r="I58" s="3"/>
      <c r="J58" s="3"/>
      <c r="K58" s="3"/>
      <c r="L58" s="3"/>
      <c r="M58" s="16"/>
    </row>
    <row r="59" spans="1:13">
      <c r="A59" s="9"/>
      <c r="C59" s="3"/>
      <c r="D59" s="3"/>
      <c r="E59" s="3"/>
      <c r="F59" s="3"/>
      <c r="G59" s="3"/>
      <c r="H59" s="3"/>
      <c r="I59" s="3"/>
      <c r="J59" s="3"/>
      <c r="K59" s="3"/>
      <c r="L59" s="3"/>
      <c r="M59" s="16"/>
    </row>
    <row r="60" spans="1:13">
      <c r="A60" s="9"/>
      <c r="C60" s="3"/>
      <c r="D60" s="3"/>
      <c r="E60" s="3"/>
      <c r="F60" s="3"/>
      <c r="G60" s="3"/>
      <c r="H60" s="3"/>
      <c r="I60" s="3"/>
      <c r="J60" s="3"/>
      <c r="K60" s="3"/>
      <c r="L60" s="3"/>
      <c r="M60" s="16"/>
    </row>
    <row r="61" spans="1:13">
      <c r="A61" s="45"/>
    </row>
  </sheetData>
  <mergeCells count="6">
    <mergeCell ref="C56:L56"/>
    <mergeCell ref="B2:L2"/>
    <mergeCell ref="C50:L50"/>
    <mergeCell ref="C51:L51"/>
    <mergeCell ref="C52:L52"/>
    <mergeCell ref="C55:L55"/>
  </mergeCells>
  <phoneticPr fontId="0" type="noConversion"/>
  <printOptions horizontalCentered="1" verticalCentered="1"/>
  <pageMargins left="0.25" right="0.25" top="0.5" bottom="0.5" header="0" footer="0"/>
  <pageSetup scale="65" orientation="landscape"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L22"/>
  <sheetViews>
    <sheetView topLeftCell="A4" zoomScale="85" zoomScaleNormal="85" workbookViewId="0">
      <selection activeCell="D31" sqref="D31"/>
    </sheetView>
  </sheetViews>
  <sheetFormatPr defaultRowHeight="12.75"/>
  <cols>
    <col min="1" max="1" width="4.7109375" customWidth="1"/>
    <col min="2" max="2" width="17.85546875" customWidth="1"/>
    <col min="3" max="3" width="17.5703125" bestFit="1" customWidth="1"/>
    <col min="4" max="4" width="15.85546875" bestFit="1" customWidth="1"/>
    <col min="5" max="5" width="15.85546875" customWidth="1"/>
    <col min="6" max="6" width="16.42578125" bestFit="1" customWidth="1"/>
    <col min="7" max="7" width="16.42578125" customWidth="1"/>
    <col min="8" max="8" width="16.85546875" bestFit="1" customWidth="1"/>
    <col min="9" max="9" width="14.28515625" customWidth="1"/>
    <col min="10" max="10" width="16.85546875" bestFit="1" customWidth="1"/>
    <col min="11" max="11" width="14.28515625" customWidth="1"/>
    <col min="12" max="12" width="15.5703125" bestFit="1" customWidth="1"/>
    <col min="14" max="14" width="9.7109375" bestFit="1" customWidth="1"/>
    <col min="17" max="17" width="9.7109375" bestFit="1" customWidth="1"/>
  </cols>
  <sheetData>
    <row r="1" spans="2:12" ht="20.25">
      <c r="B1" s="262" t="s">
        <v>146</v>
      </c>
      <c r="C1" s="262"/>
      <c r="D1" s="262"/>
      <c r="E1" s="262"/>
      <c r="F1" s="262"/>
      <c r="G1" s="262"/>
      <c r="H1" s="262"/>
    </row>
    <row r="2" spans="2:12" ht="20.25">
      <c r="B2" s="262"/>
      <c r="C2" s="262"/>
      <c r="D2" s="262"/>
      <c r="E2" s="262"/>
      <c r="F2" s="262"/>
      <c r="G2" s="262"/>
      <c r="H2" s="262"/>
    </row>
    <row r="3" spans="2:12" ht="15.75">
      <c r="B3" s="265"/>
      <c r="C3" s="265"/>
      <c r="D3" s="265"/>
      <c r="E3" s="265"/>
      <c r="F3" s="265"/>
      <c r="G3" s="265"/>
      <c r="H3" s="265"/>
    </row>
    <row r="4" spans="2:12" ht="18">
      <c r="B4" s="263" t="str">
        <f>SUMMARY!A2</f>
        <v>Contractor's Name**</v>
      </c>
      <c r="C4" s="263"/>
      <c r="D4" s="263"/>
      <c r="E4" s="263"/>
      <c r="F4" s="263"/>
      <c r="G4" s="263"/>
      <c r="H4" s="263"/>
    </row>
    <row r="5" spans="2:12" ht="15.75">
      <c r="B5" s="264" t="str">
        <f>SUMMARY!A4</f>
        <v xml:space="preserve">Request For Proposal </v>
      </c>
      <c r="C5" s="264"/>
      <c r="D5" s="264"/>
      <c r="E5" s="264"/>
      <c r="F5" s="264"/>
      <c r="G5" s="264"/>
      <c r="H5" s="264"/>
    </row>
    <row r="6" spans="2:12" ht="15.75">
      <c r="B6" s="64"/>
      <c r="C6" s="64"/>
      <c r="D6" s="266" t="s">
        <v>166</v>
      </c>
      <c r="E6" s="266"/>
      <c r="F6" s="266" t="s">
        <v>168</v>
      </c>
      <c r="G6" s="266"/>
      <c r="H6" s="266" t="s">
        <v>169</v>
      </c>
      <c r="I6" s="266"/>
      <c r="J6" s="266" t="s">
        <v>170</v>
      </c>
      <c r="K6" s="266"/>
    </row>
    <row r="7" spans="2:12">
      <c r="C7" s="216" t="s">
        <v>152</v>
      </c>
      <c r="D7" s="216" t="s">
        <v>165</v>
      </c>
      <c r="E7" s="216" t="s">
        <v>164</v>
      </c>
      <c r="F7" s="216" t="s">
        <v>165</v>
      </c>
      <c r="G7" s="216" t="s">
        <v>167</v>
      </c>
      <c r="H7" s="216" t="s">
        <v>165</v>
      </c>
      <c r="I7" s="216" t="s">
        <v>164</v>
      </c>
      <c r="J7" s="216" t="s">
        <v>165</v>
      </c>
      <c r="K7" s="216" t="s">
        <v>164</v>
      </c>
      <c r="L7" s="216" t="s">
        <v>163</v>
      </c>
    </row>
    <row r="8" spans="2:12">
      <c r="B8" s="260" t="s">
        <v>151</v>
      </c>
      <c r="C8" s="261"/>
      <c r="D8" s="261"/>
      <c r="E8" s="261"/>
      <c r="F8" s="261"/>
      <c r="G8" s="261"/>
      <c r="H8" s="261"/>
      <c r="I8" s="261"/>
      <c r="J8" s="261"/>
      <c r="K8" s="261"/>
      <c r="L8" s="261"/>
    </row>
    <row r="9" spans="2:12" ht="15">
      <c r="B9" s="196" t="s">
        <v>147</v>
      </c>
      <c r="C9" s="215"/>
      <c r="D9" s="249"/>
      <c r="E9" s="255"/>
      <c r="F9" s="204">
        <f>C9*0.2</f>
        <v>0</v>
      </c>
      <c r="G9" s="243">
        <f>C9*0.2</f>
        <v>0</v>
      </c>
      <c r="H9" s="200">
        <f>C9*0.2</f>
        <v>0</v>
      </c>
      <c r="I9" s="245">
        <f>C9*0.2</f>
        <v>0</v>
      </c>
      <c r="J9" s="200">
        <f>C9*0.2</f>
        <v>0</v>
      </c>
      <c r="K9" s="245"/>
      <c r="L9" s="204">
        <f>SUM(C9:K9)</f>
        <v>0</v>
      </c>
    </row>
    <row r="10" spans="2:12" ht="15">
      <c r="B10" s="197" t="s">
        <v>148</v>
      </c>
      <c r="C10" s="229"/>
      <c r="D10" s="250"/>
      <c r="E10" s="251"/>
      <c r="F10" s="205"/>
      <c r="G10" s="244"/>
      <c r="H10" s="201"/>
      <c r="I10" s="248"/>
      <c r="J10" s="201"/>
      <c r="K10" s="248"/>
      <c r="L10" s="204">
        <f>SUM(C10:K10)</f>
        <v>0</v>
      </c>
    </row>
    <row r="11" spans="2:12" ht="15">
      <c r="B11" s="192" t="s">
        <v>158</v>
      </c>
      <c r="C11" s="204">
        <f>SUM(C9:C10)</f>
        <v>0</v>
      </c>
      <c r="D11" s="204">
        <f>SUM(D9:D10)</f>
        <v>0</v>
      </c>
      <c r="E11" s="245">
        <f>SUM(E9:E10)</f>
        <v>0</v>
      </c>
      <c r="F11" s="204">
        <f t="shared" ref="F11:L11" si="0">SUM(F9:F10)</f>
        <v>0</v>
      </c>
      <c r="G11" s="245">
        <f t="shared" si="0"/>
        <v>0</v>
      </c>
      <c r="H11" s="204">
        <f t="shared" si="0"/>
        <v>0</v>
      </c>
      <c r="I11" s="245">
        <f t="shared" si="0"/>
        <v>0</v>
      </c>
      <c r="J11" s="204">
        <f t="shared" ref="J11:K11" si="1">SUM(J9:J10)</f>
        <v>0</v>
      </c>
      <c r="K11" s="245">
        <f t="shared" si="1"/>
        <v>0</v>
      </c>
      <c r="L11" s="204">
        <f t="shared" si="0"/>
        <v>0</v>
      </c>
    </row>
    <row r="12" spans="2:12">
      <c r="B12" s="260" t="s">
        <v>149</v>
      </c>
      <c r="C12" s="261"/>
      <c r="D12" s="261"/>
      <c r="E12" s="261"/>
      <c r="F12" s="261"/>
      <c r="G12" s="261"/>
      <c r="H12" s="261"/>
      <c r="I12" s="261"/>
      <c r="J12" s="261"/>
      <c r="K12" s="261"/>
      <c r="L12" s="261"/>
    </row>
    <row r="13" spans="2:12" ht="15">
      <c r="B13" s="196" t="s">
        <v>147</v>
      </c>
      <c r="C13" s="215"/>
      <c r="D13" s="200"/>
      <c r="E13" s="243"/>
      <c r="F13" s="204"/>
      <c r="G13" s="243"/>
      <c r="H13" s="200"/>
      <c r="I13" s="245"/>
      <c r="J13" s="200"/>
      <c r="K13" s="245"/>
      <c r="L13" s="204">
        <f>SUM(C13:K13)</f>
        <v>0</v>
      </c>
    </row>
    <row r="14" spans="2:12" ht="15">
      <c r="B14" s="197" t="s">
        <v>148</v>
      </c>
      <c r="C14" s="229"/>
      <c r="D14" s="230"/>
      <c r="E14" s="246"/>
      <c r="F14" s="205"/>
      <c r="G14" s="244"/>
      <c r="H14" s="201"/>
      <c r="I14" s="248"/>
      <c r="J14" s="201"/>
      <c r="K14" s="248"/>
      <c r="L14" s="204">
        <f>SUM(C14:K14)</f>
        <v>0</v>
      </c>
    </row>
    <row r="15" spans="2:12" ht="15">
      <c r="B15" s="192" t="s">
        <v>158</v>
      </c>
      <c r="C15" s="204">
        <f>SUM(C13:C14)</f>
        <v>0</v>
      </c>
      <c r="D15" s="204">
        <f t="shared" ref="D15:L15" si="2">SUM(D13:D14)</f>
        <v>0</v>
      </c>
      <c r="E15" s="245">
        <f t="shared" si="2"/>
        <v>0</v>
      </c>
      <c r="F15" s="204">
        <f t="shared" si="2"/>
        <v>0</v>
      </c>
      <c r="G15" s="245">
        <f t="shared" si="2"/>
        <v>0</v>
      </c>
      <c r="H15" s="204">
        <f t="shared" si="2"/>
        <v>0</v>
      </c>
      <c r="I15" s="245">
        <f t="shared" si="2"/>
        <v>0</v>
      </c>
      <c r="J15" s="204">
        <f t="shared" ref="J15:K15" si="3">SUM(J13:J14)</f>
        <v>0</v>
      </c>
      <c r="K15" s="245">
        <f t="shared" si="3"/>
        <v>0</v>
      </c>
      <c r="L15" s="204">
        <f t="shared" si="2"/>
        <v>0</v>
      </c>
    </row>
    <row r="16" spans="2:12">
      <c r="B16" s="260" t="s">
        <v>150</v>
      </c>
      <c r="C16" s="261"/>
      <c r="D16" s="261"/>
      <c r="E16" s="261"/>
      <c r="F16" s="261"/>
      <c r="G16" s="261"/>
      <c r="H16" s="261"/>
      <c r="I16" s="261"/>
      <c r="J16" s="261"/>
      <c r="K16" s="261"/>
      <c r="L16" s="261"/>
    </row>
    <row r="17" spans="2:12" ht="15">
      <c r="B17" s="196" t="s">
        <v>147</v>
      </c>
      <c r="C17" s="204"/>
      <c r="D17" s="200"/>
      <c r="E17" s="243"/>
      <c r="F17" s="204"/>
      <c r="G17" s="243"/>
      <c r="H17" s="200"/>
      <c r="I17" s="245"/>
      <c r="J17" s="200"/>
      <c r="K17" s="245"/>
      <c r="L17" s="204">
        <f>SUM(C17:K17)</f>
        <v>0</v>
      </c>
    </row>
    <row r="18" spans="2:12" ht="15">
      <c r="B18" s="197" t="s">
        <v>148</v>
      </c>
      <c r="C18" s="205"/>
      <c r="D18" s="201"/>
      <c r="E18" s="244"/>
      <c r="F18" s="205"/>
      <c r="G18" s="244"/>
      <c r="H18" s="201"/>
      <c r="I18" s="248"/>
      <c r="J18" s="201"/>
      <c r="K18" s="248"/>
      <c r="L18" s="204">
        <f>SUM(C18:K18)</f>
        <v>0</v>
      </c>
    </row>
    <row r="19" spans="2:12" ht="15">
      <c r="B19" s="192" t="s">
        <v>158</v>
      </c>
      <c r="C19" s="217">
        <f>SUM(C17:C18)</f>
        <v>0</v>
      </c>
      <c r="D19" s="217">
        <f t="shared" ref="D19:L19" si="4">SUM(D17:D18)</f>
        <v>0</v>
      </c>
      <c r="E19" s="247">
        <f t="shared" si="4"/>
        <v>0</v>
      </c>
      <c r="F19" s="217">
        <f t="shared" si="4"/>
        <v>0</v>
      </c>
      <c r="G19" s="245">
        <f t="shared" si="4"/>
        <v>0</v>
      </c>
      <c r="H19" s="217">
        <f t="shared" si="4"/>
        <v>0</v>
      </c>
      <c r="I19" s="247">
        <f t="shared" si="4"/>
        <v>0</v>
      </c>
      <c r="J19" s="217">
        <f t="shared" ref="J19:K19" si="5">SUM(J17:J18)</f>
        <v>0</v>
      </c>
      <c r="K19" s="247">
        <f t="shared" si="5"/>
        <v>0</v>
      </c>
      <c r="L19" s="217">
        <f t="shared" si="4"/>
        <v>0</v>
      </c>
    </row>
    <row r="21" spans="2:12">
      <c r="B21" s="241" t="s">
        <v>158</v>
      </c>
      <c r="C21" s="242">
        <f>SUM(C19,C15,C11)</f>
        <v>0</v>
      </c>
      <c r="D21" s="242">
        <f>SUM(D19,D15,D11)</f>
        <v>0</v>
      </c>
      <c r="E21" s="242">
        <f>SUM(E19,E15,E11)</f>
        <v>0</v>
      </c>
      <c r="F21" s="242">
        <f t="shared" ref="F21:I21" si="6">SUM(F19,F15,F11)</f>
        <v>0</v>
      </c>
      <c r="G21" s="242">
        <f>SUM(G19,G15,G11)</f>
        <v>0</v>
      </c>
      <c r="H21" s="242">
        <f t="shared" si="6"/>
        <v>0</v>
      </c>
      <c r="I21" s="242">
        <f t="shared" si="6"/>
        <v>0</v>
      </c>
      <c r="J21" s="242">
        <f t="shared" ref="J21:K21" si="7">SUM(J19,J15,J11)</f>
        <v>0</v>
      </c>
      <c r="K21" s="242">
        <f t="shared" si="7"/>
        <v>0</v>
      </c>
      <c r="L21" s="242">
        <f>SUM(L19,L15,L11)</f>
        <v>0</v>
      </c>
    </row>
    <row r="22" spans="2:12">
      <c r="E22" s="242">
        <f>SUM(E21,C21)</f>
        <v>0</v>
      </c>
      <c r="G22" s="242">
        <f>SUM(F21:G21)</f>
        <v>0</v>
      </c>
      <c r="I22" s="242">
        <f>SUM(H21:I21)</f>
        <v>0</v>
      </c>
      <c r="K22" s="242">
        <f>SUM(J21:K21)</f>
        <v>0</v>
      </c>
    </row>
  </sheetData>
  <mergeCells count="12">
    <mergeCell ref="B8:L8"/>
    <mergeCell ref="B12:L12"/>
    <mergeCell ref="B16:L16"/>
    <mergeCell ref="B1:H1"/>
    <mergeCell ref="B2:H2"/>
    <mergeCell ref="B4:H4"/>
    <mergeCell ref="B5:H5"/>
    <mergeCell ref="B3:H3"/>
    <mergeCell ref="D6:E6"/>
    <mergeCell ref="F6:G6"/>
    <mergeCell ref="H6:I6"/>
    <mergeCell ref="J6:K6"/>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70"/>
  <sheetViews>
    <sheetView zoomScale="70" zoomScaleNormal="70" workbookViewId="0">
      <selection activeCell="AB1" sqref="AB1:AB1048576"/>
    </sheetView>
  </sheetViews>
  <sheetFormatPr defaultRowHeight="12.75"/>
  <cols>
    <col min="1" max="1" width="4.28515625" customWidth="1"/>
    <col min="2" max="2" width="19.7109375" customWidth="1"/>
    <col min="3" max="3" width="29.5703125" bestFit="1" customWidth="1"/>
    <col min="4" max="4" width="18" customWidth="1"/>
    <col min="5" max="5" width="16" customWidth="1"/>
    <col min="6" max="6" width="11" bestFit="1" customWidth="1"/>
    <col min="7" max="7" width="10.5703125" customWidth="1"/>
    <col min="8" max="8" width="14.85546875" bestFit="1" customWidth="1"/>
    <col min="9" max="9" width="12.7109375" bestFit="1" customWidth="1"/>
    <col min="10" max="10" width="11" customWidth="1"/>
    <col min="11" max="11" width="1.7109375" customWidth="1"/>
    <col min="12" max="12" width="11" bestFit="1" customWidth="1"/>
    <col min="13" max="13" width="10.28515625" customWidth="1"/>
    <col min="14" max="14" width="15.85546875" bestFit="1" customWidth="1"/>
    <col min="15" max="15" width="12.7109375" bestFit="1" customWidth="1"/>
    <col min="16" max="16" width="10.28515625" customWidth="1"/>
    <col min="17" max="17" width="1.42578125" customWidth="1"/>
    <col min="18" max="18" width="11" bestFit="1" customWidth="1"/>
    <col min="19" max="19" width="10" customWidth="1"/>
    <col min="20" max="20" width="14.85546875" bestFit="1" customWidth="1"/>
    <col min="21" max="21" width="12.7109375" bestFit="1" customWidth="1"/>
    <col min="22" max="22" width="10.28515625" customWidth="1"/>
    <col min="23" max="23" width="0.85546875" customWidth="1"/>
    <col min="24" max="24" width="11" bestFit="1" customWidth="1"/>
    <col min="25" max="25" width="9.85546875" customWidth="1"/>
    <col min="26" max="26" width="14.85546875" bestFit="1" customWidth="1"/>
    <col min="27" max="27" width="12.7109375" bestFit="1" customWidth="1"/>
    <col min="28" max="28" width="10.140625" customWidth="1"/>
    <col min="29" max="29" width="1.28515625" customWidth="1"/>
    <col min="30" max="30" width="15.85546875" bestFit="1" customWidth="1"/>
    <col min="31" max="31" width="12" customWidth="1"/>
  </cols>
  <sheetData>
    <row r="1" spans="1:34" ht="20.25">
      <c r="A1" s="25" t="s">
        <v>7</v>
      </c>
      <c r="C1" s="8"/>
      <c r="D1" s="8"/>
      <c r="E1" s="8"/>
    </row>
    <row r="2" spans="1:34" ht="20.25">
      <c r="A2" s="25" t="s">
        <v>8</v>
      </c>
      <c r="C2" s="8"/>
      <c r="D2" s="8"/>
      <c r="E2" s="8"/>
    </row>
    <row r="3" spans="1:34" ht="15.75">
      <c r="A3" s="35" t="s">
        <v>28</v>
      </c>
      <c r="C3" s="8"/>
      <c r="D3" s="8"/>
      <c r="E3" s="8"/>
    </row>
    <row r="4" spans="1:34" ht="18">
      <c r="A4" s="34" t="str">
        <f>SUMMARY!A2</f>
        <v>Contractor's Name**</v>
      </c>
      <c r="B4" s="31"/>
      <c r="C4" s="8"/>
      <c r="D4" s="59"/>
      <c r="E4" s="59"/>
      <c r="F4" s="52"/>
      <c r="G4" s="54"/>
      <c r="H4" s="54" t="s">
        <v>9</v>
      </c>
      <c r="I4" s="54"/>
      <c r="J4" s="114"/>
      <c r="K4" s="52"/>
      <c r="L4" s="54"/>
      <c r="M4" s="54"/>
      <c r="N4" s="54" t="s">
        <v>10</v>
      </c>
      <c r="O4" s="54"/>
      <c r="P4" s="114"/>
      <c r="Q4" s="52"/>
      <c r="R4" s="54"/>
      <c r="S4" s="54"/>
      <c r="T4" s="54" t="s">
        <v>11</v>
      </c>
      <c r="U4" s="54"/>
      <c r="V4" s="114"/>
      <c r="W4" s="52"/>
      <c r="X4" s="54"/>
      <c r="Y4" s="54"/>
      <c r="Z4" s="54" t="s">
        <v>12</v>
      </c>
      <c r="AA4" s="54"/>
      <c r="AB4" s="114"/>
      <c r="AC4" s="52"/>
      <c r="AD4" s="52"/>
      <c r="AE4" s="94"/>
    </row>
    <row r="5" spans="1:34" ht="15.75">
      <c r="A5" s="27" t="str">
        <f>SUMMARY!A4</f>
        <v xml:space="preserve">Request For Proposal </v>
      </c>
      <c r="B5" s="32"/>
      <c r="C5" s="8"/>
      <c r="D5" s="79"/>
      <c r="E5" s="43"/>
      <c r="F5" s="57"/>
      <c r="G5" s="93">
        <f>SUMMARY!C6</f>
        <v>41821</v>
      </c>
      <c r="H5" s="58" t="s">
        <v>6</v>
      </c>
      <c r="I5" s="93">
        <f>SUMMARY!C8</f>
        <v>42185</v>
      </c>
      <c r="J5" s="115"/>
      <c r="K5" s="57"/>
      <c r="L5" s="59"/>
      <c r="M5" s="93">
        <f>+I5+1</f>
        <v>42186</v>
      </c>
      <c r="N5" s="58" t="s">
        <v>6</v>
      </c>
      <c r="O5" s="93">
        <f>SUMMARY!E8</f>
        <v>42551</v>
      </c>
      <c r="P5" s="115"/>
      <c r="Q5" s="57"/>
      <c r="R5" s="59"/>
      <c r="S5" s="93">
        <f>+O5+1</f>
        <v>42552</v>
      </c>
      <c r="T5" s="58" t="s">
        <v>6</v>
      </c>
      <c r="U5" s="93">
        <f>SUMMARY!G8</f>
        <v>42916</v>
      </c>
      <c r="V5" s="115"/>
      <c r="W5" s="57"/>
      <c r="X5" s="59"/>
      <c r="Y5" s="93">
        <f>+U5+1</f>
        <v>42917</v>
      </c>
      <c r="Z5" s="58" t="s">
        <v>6</v>
      </c>
      <c r="AA5" s="93">
        <f>SUMMARY!I8</f>
        <v>43281</v>
      </c>
      <c r="AB5" s="115"/>
      <c r="AC5" s="57"/>
      <c r="AD5" s="81" t="s">
        <v>5</v>
      </c>
      <c r="AE5" s="95" t="s">
        <v>5</v>
      </c>
    </row>
    <row r="6" spans="1:34" ht="15">
      <c r="B6" s="1"/>
      <c r="C6" s="1"/>
      <c r="D6" s="80" t="s">
        <v>29</v>
      </c>
      <c r="E6" s="50" t="s">
        <v>13</v>
      </c>
      <c r="F6" s="81" t="s">
        <v>14</v>
      </c>
      <c r="G6" s="58" t="s">
        <v>14</v>
      </c>
      <c r="H6" s="82" t="s">
        <v>15</v>
      </c>
      <c r="I6" s="82" t="s">
        <v>16</v>
      </c>
      <c r="J6" s="83" t="s">
        <v>16</v>
      </c>
      <c r="K6" s="84"/>
      <c r="L6" s="58" t="s">
        <v>14</v>
      </c>
      <c r="M6" s="58" t="s">
        <v>14</v>
      </c>
      <c r="N6" s="82" t="s">
        <v>15</v>
      </c>
      <c r="O6" s="82" t="s">
        <v>16</v>
      </c>
      <c r="P6" s="83" t="s">
        <v>16</v>
      </c>
      <c r="Q6" s="57"/>
      <c r="R6" s="58" t="s">
        <v>14</v>
      </c>
      <c r="S6" s="58" t="s">
        <v>14</v>
      </c>
      <c r="T6" s="82" t="s">
        <v>15</v>
      </c>
      <c r="U6" s="82" t="s">
        <v>16</v>
      </c>
      <c r="V6" s="83" t="s">
        <v>16</v>
      </c>
      <c r="W6" s="57"/>
      <c r="X6" s="58" t="s">
        <v>14</v>
      </c>
      <c r="Y6" s="58" t="s">
        <v>14</v>
      </c>
      <c r="Z6" s="82" t="s">
        <v>15</v>
      </c>
      <c r="AA6" s="82" t="s">
        <v>16</v>
      </c>
      <c r="AB6" s="83" t="s">
        <v>16</v>
      </c>
      <c r="AC6" s="57"/>
      <c r="AD6" s="84" t="s">
        <v>15</v>
      </c>
      <c r="AE6" s="85" t="s">
        <v>16</v>
      </c>
    </row>
    <row r="7" spans="1:34" ht="15">
      <c r="A7" s="49"/>
      <c r="B7" s="86" t="s">
        <v>17</v>
      </c>
      <c r="C7" s="86" t="s">
        <v>18</v>
      </c>
      <c r="D7" s="49" t="s">
        <v>30</v>
      </c>
      <c r="E7" s="49" t="s">
        <v>30</v>
      </c>
      <c r="F7" s="87" t="s">
        <v>31</v>
      </c>
      <c r="G7" s="63" t="s">
        <v>19</v>
      </c>
      <c r="H7" s="88" t="s">
        <v>20</v>
      </c>
      <c r="I7" s="88" t="s">
        <v>21</v>
      </c>
      <c r="J7" s="89" t="s">
        <v>20</v>
      </c>
      <c r="K7" s="90"/>
      <c r="L7" s="63" t="s">
        <v>31</v>
      </c>
      <c r="M7" s="63" t="s">
        <v>19</v>
      </c>
      <c r="N7" s="88" t="s">
        <v>20</v>
      </c>
      <c r="O7" s="88" t="s">
        <v>21</v>
      </c>
      <c r="P7" s="89" t="s">
        <v>20</v>
      </c>
      <c r="Q7" s="62"/>
      <c r="R7" s="63" t="s">
        <v>31</v>
      </c>
      <c r="S7" s="63" t="s">
        <v>19</v>
      </c>
      <c r="T7" s="88" t="s">
        <v>20</v>
      </c>
      <c r="U7" s="88" t="s">
        <v>21</v>
      </c>
      <c r="V7" s="89" t="s">
        <v>20</v>
      </c>
      <c r="W7" s="62"/>
      <c r="X7" s="63" t="s">
        <v>31</v>
      </c>
      <c r="Y7" s="63" t="s">
        <v>19</v>
      </c>
      <c r="Z7" s="88" t="s">
        <v>20</v>
      </c>
      <c r="AA7" s="88" t="s">
        <v>21</v>
      </c>
      <c r="AB7" s="89" t="s">
        <v>20</v>
      </c>
      <c r="AC7" s="62"/>
      <c r="AD7" s="91" t="s">
        <v>20</v>
      </c>
      <c r="AE7" s="92" t="s">
        <v>20</v>
      </c>
    </row>
    <row r="8" spans="1:34" ht="15">
      <c r="A8" s="96">
        <v>1</v>
      </c>
      <c r="B8" s="50"/>
      <c r="C8" s="43"/>
      <c r="D8" s="169"/>
      <c r="E8" s="108">
        <f>D8</f>
        <v>0</v>
      </c>
      <c r="F8" s="170">
        <v>1880</v>
      </c>
      <c r="G8" s="98">
        <v>12</v>
      </c>
      <c r="H8" s="187">
        <f>ROUND((+F8*E8),0)</f>
        <v>0</v>
      </c>
      <c r="I8" s="171">
        <v>0</v>
      </c>
      <c r="J8" s="235">
        <f>ROUND((+I8*H8),0)</f>
        <v>0</v>
      </c>
      <c r="K8" s="99"/>
      <c r="L8" s="170">
        <v>1880</v>
      </c>
      <c r="M8" s="97">
        <v>12</v>
      </c>
      <c r="N8" s="235">
        <f t="shared" ref="N8:N41" si="0">ROUND((+$E8*L8*(1+$E$52)),0)</f>
        <v>0</v>
      </c>
      <c r="O8" s="171">
        <v>0</v>
      </c>
      <c r="P8" s="237">
        <f>ROUND((+O8*N8),0)</f>
        <v>0</v>
      </c>
      <c r="Q8" s="57"/>
      <c r="R8" s="170">
        <v>1880</v>
      </c>
      <c r="S8" s="97">
        <v>12</v>
      </c>
      <c r="T8" s="235">
        <f t="shared" ref="T8:T41" si="1">ROUND((+$E8*R8*(1+$E$52)*(1+$E$52)),0)</f>
        <v>0</v>
      </c>
      <c r="U8" s="171">
        <v>0</v>
      </c>
      <c r="V8" s="235">
        <f>ROUND((+U8*T8),0)</f>
        <v>0</v>
      </c>
      <c r="W8" s="57"/>
      <c r="X8" s="170">
        <v>1880</v>
      </c>
      <c r="Y8" s="97">
        <v>12</v>
      </c>
      <c r="Z8" s="235">
        <f t="shared" ref="Z8:Z41" si="2">ROUND((+$E8*X8*(1+$E$52)*(1+$E$52)*(1+$E$52)),0)</f>
        <v>0</v>
      </c>
      <c r="AA8" s="171">
        <v>0</v>
      </c>
      <c r="AB8" s="237">
        <f>ROUND((+AA8*Z8),0)</f>
        <v>0</v>
      </c>
      <c r="AC8" s="57"/>
      <c r="AD8" s="231">
        <f>+Z8+T8+N8+H8</f>
        <v>0</v>
      </c>
      <c r="AE8" s="204">
        <f>AB8+V8+P8+J8</f>
        <v>0</v>
      </c>
    </row>
    <row r="9" spans="1:34" ht="15">
      <c r="A9" s="96">
        <v>2</v>
      </c>
      <c r="B9" s="50"/>
      <c r="C9" s="43"/>
      <c r="D9" s="169"/>
      <c r="E9" s="108">
        <f t="shared" ref="E9:E10" si="3">D9</f>
        <v>0</v>
      </c>
      <c r="F9" s="170">
        <v>1880</v>
      </c>
      <c r="G9" s="97">
        <v>12</v>
      </c>
      <c r="H9" s="187">
        <f t="shared" ref="H9:H10" si="4">ROUND((+F9*E9),0)</f>
        <v>0</v>
      </c>
      <c r="I9" s="171">
        <v>0</v>
      </c>
      <c r="J9" s="235">
        <f t="shared" ref="J9:J10" si="5">ROUND((+I9*H9),0)</f>
        <v>0</v>
      </c>
      <c r="K9" s="99"/>
      <c r="L9" s="170">
        <v>1880</v>
      </c>
      <c r="M9" s="97">
        <v>12</v>
      </c>
      <c r="N9" s="235">
        <f t="shared" ref="N9:N10" si="6">ROUND((+$E9*L9*(1+$E$52)),0)</f>
        <v>0</v>
      </c>
      <c r="O9" s="171">
        <v>0</v>
      </c>
      <c r="P9" s="237">
        <f t="shared" ref="P9:P10" si="7">ROUND((+O9*N9),0)</f>
        <v>0</v>
      </c>
      <c r="Q9" s="57"/>
      <c r="R9" s="170">
        <v>1880</v>
      </c>
      <c r="S9" s="97">
        <v>12</v>
      </c>
      <c r="T9" s="235">
        <f t="shared" ref="T9:T10" si="8">ROUND((+$E9*R9*(1+$E$52)*(1+$E$52)),0)</f>
        <v>0</v>
      </c>
      <c r="U9" s="171">
        <v>0</v>
      </c>
      <c r="V9" s="235">
        <f t="shared" ref="V9:V10" si="9">ROUND((+U9*T9),0)</f>
        <v>0</v>
      </c>
      <c r="W9" s="57"/>
      <c r="X9" s="170">
        <v>1880</v>
      </c>
      <c r="Y9" s="97">
        <v>12</v>
      </c>
      <c r="Z9" s="235">
        <f t="shared" ref="Z9:Z10" si="10">ROUND((+$E9*X9*(1+$E$52)*(1+$E$52)*(1+$E$52)),0)</f>
        <v>0</v>
      </c>
      <c r="AA9" s="171">
        <v>0</v>
      </c>
      <c r="AB9" s="237">
        <f t="shared" ref="AB9:AB10" si="11">ROUND((+AA9*Z9),0)</f>
        <v>0</v>
      </c>
      <c r="AC9" s="57"/>
      <c r="AD9" s="231">
        <f t="shared" ref="AD9:AD13" si="12">+Z9+T9+N9+H9</f>
        <v>0</v>
      </c>
      <c r="AE9" s="204">
        <f t="shared" ref="AE9:AE13" si="13">AB9+V9+P9+J9</f>
        <v>0</v>
      </c>
    </row>
    <row r="10" spans="1:34" ht="15">
      <c r="A10" s="96">
        <v>3</v>
      </c>
      <c r="B10" s="50"/>
      <c r="C10" s="43"/>
      <c r="D10" s="169"/>
      <c r="E10" s="108">
        <f t="shared" si="3"/>
        <v>0</v>
      </c>
      <c r="F10" s="170">
        <v>1880</v>
      </c>
      <c r="G10" s="97">
        <v>12</v>
      </c>
      <c r="H10" s="187">
        <f t="shared" si="4"/>
        <v>0</v>
      </c>
      <c r="I10" s="171">
        <v>0</v>
      </c>
      <c r="J10" s="235">
        <f t="shared" si="5"/>
        <v>0</v>
      </c>
      <c r="K10" s="99"/>
      <c r="L10" s="170">
        <v>1880</v>
      </c>
      <c r="M10" s="97">
        <v>12</v>
      </c>
      <c r="N10" s="235">
        <f t="shared" si="6"/>
        <v>0</v>
      </c>
      <c r="O10" s="171">
        <v>0</v>
      </c>
      <c r="P10" s="237">
        <f t="shared" si="7"/>
        <v>0</v>
      </c>
      <c r="Q10" s="57"/>
      <c r="R10" s="170">
        <v>1880</v>
      </c>
      <c r="S10" s="97">
        <v>12</v>
      </c>
      <c r="T10" s="235">
        <f t="shared" si="8"/>
        <v>0</v>
      </c>
      <c r="U10" s="171">
        <v>0</v>
      </c>
      <c r="V10" s="235">
        <f t="shared" si="9"/>
        <v>0</v>
      </c>
      <c r="W10" s="57"/>
      <c r="X10" s="170">
        <v>1880</v>
      </c>
      <c r="Y10" s="97">
        <v>12</v>
      </c>
      <c r="Z10" s="235">
        <f t="shared" si="10"/>
        <v>0</v>
      </c>
      <c r="AA10" s="171">
        <v>0</v>
      </c>
      <c r="AB10" s="237">
        <f t="shared" si="11"/>
        <v>0</v>
      </c>
      <c r="AC10" s="57"/>
      <c r="AD10" s="231">
        <f t="shared" si="12"/>
        <v>0</v>
      </c>
      <c r="AE10" s="204">
        <f t="shared" si="13"/>
        <v>0</v>
      </c>
    </row>
    <row r="11" spans="1:34" ht="15">
      <c r="A11" s="96">
        <v>4</v>
      </c>
      <c r="B11" s="80"/>
      <c r="C11" s="79"/>
      <c r="D11" s="182"/>
      <c r="E11" s="108">
        <f t="shared" ref="E11:E13" si="14">D11</f>
        <v>0</v>
      </c>
      <c r="F11" s="170">
        <v>1880</v>
      </c>
      <c r="G11" s="97">
        <v>12</v>
      </c>
      <c r="H11" s="187">
        <f>ROUND((+F11*E11),0)</f>
        <v>0</v>
      </c>
      <c r="I11" s="171">
        <v>0</v>
      </c>
      <c r="J11" s="235">
        <f t="shared" ref="J11:J27" si="15">ROUND((+I11*H11),0)</f>
        <v>0</v>
      </c>
      <c r="K11" s="99"/>
      <c r="L11" s="170">
        <v>1880</v>
      </c>
      <c r="M11" s="97">
        <v>12</v>
      </c>
      <c r="N11" s="235">
        <f t="shared" si="0"/>
        <v>0</v>
      </c>
      <c r="O11" s="171">
        <v>0</v>
      </c>
      <c r="P11" s="237">
        <f t="shared" ref="P11:P27" si="16">ROUND((+O11*N11),0)</f>
        <v>0</v>
      </c>
      <c r="Q11" s="57"/>
      <c r="R11" s="170">
        <v>1880</v>
      </c>
      <c r="S11" s="97">
        <v>12</v>
      </c>
      <c r="T11" s="235">
        <f t="shared" si="1"/>
        <v>0</v>
      </c>
      <c r="U11" s="171">
        <v>0</v>
      </c>
      <c r="V11" s="235">
        <f t="shared" ref="V11:V27" si="17">ROUND((+U11*T11),0)</f>
        <v>0</v>
      </c>
      <c r="W11" s="57"/>
      <c r="X11" s="170">
        <v>1880</v>
      </c>
      <c r="Y11" s="97">
        <v>12</v>
      </c>
      <c r="Z11" s="235">
        <f t="shared" si="2"/>
        <v>0</v>
      </c>
      <c r="AA11" s="171">
        <v>0</v>
      </c>
      <c r="AB11" s="237">
        <f t="shared" ref="AB11:AB27" si="18">ROUND((+AA11*Z11),0)</f>
        <v>0</v>
      </c>
      <c r="AC11" s="57"/>
      <c r="AD11" s="231">
        <f t="shared" si="12"/>
        <v>0</v>
      </c>
      <c r="AE11" s="204">
        <f t="shared" si="13"/>
        <v>0</v>
      </c>
    </row>
    <row r="12" spans="1:34" ht="15">
      <c r="A12" s="252">
        <v>5</v>
      </c>
      <c r="B12" s="82"/>
      <c r="C12" s="111"/>
      <c r="D12" s="253"/>
      <c r="E12" s="254">
        <f t="shared" ref="E12" si="19">D12</f>
        <v>0</v>
      </c>
      <c r="F12" s="170">
        <v>1880</v>
      </c>
      <c r="G12" s="102">
        <v>12</v>
      </c>
      <c r="H12" s="188">
        <f t="shared" ref="H12" si="20">ROUND((+F12*E12),0)</f>
        <v>0</v>
      </c>
      <c r="I12" s="173">
        <v>0</v>
      </c>
      <c r="J12" s="236">
        <f t="shared" ref="J12" si="21">ROUND((+I12*H12),0)</f>
        <v>0</v>
      </c>
      <c r="K12" s="103"/>
      <c r="L12" s="170">
        <v>1880</v>
      </c>
      <c r="M12" s="102">
        <v>12</v>
      </c>
      <c r="N12" s="236">
        <f t="shared" ref="N12" si="22">ROUND((+$E12*L12*(1+$E$52)),0)</f>
        <v>0</v>
      </c>
      <c r="O12" s="173">
        <v>0</v>
      </c>
      <c r="P12" s="238">
        <f t="shared" ref="P12" si="23">ROUND((+O12*N12),0)</f>
        <v>0</v>
      </c>
      <c r="Q12" s="62"/>
      <c r="R12" s="170">
        <v>1880</v>
      </c>
      <c r="S12" s="102">
        <v>12</v>
      </c>
      <c r="T12" s="236">
        <f t="shared" ref="T12" si="24">ROUND((+$E12*R12*(1+$E$52)*(1+$E$52)),0)</f>
        <v>0</v>
      </c>
      <c r="U12" s="173">
        <v>0</v>
      </c>
      <c r="V12" s="236">
        <f t="shared" ref="V12" si="25">ROUND((+U12*T12),0)</f>
        <v>0</v>
      </c>
      <c r="W12" s="62"/>
      <c r="X12" s="170">
        <v>1880</v>
      </c>
      <c r="Y12" s="102">
        <v>12</v>
      </c>
      <c r="Z12" s="236">
        <f t="shared" ref="Z12" si="26">ROUND((+$E12*X12*(1+$E$52)*(1+$E$52)*(1+$E$52)),0)</f>
        <v>0</v>
      </c>
      <c r="AA12" s="173">
        <v>0</v>
      </c>
      <c r="AB12" s="238">
        <f t="shared" ref="AB12" si="27">ROUND((+AA12*Z12),0)</f>
        <v>0</v>
      </c>
      <c r="AC12" s="62"/>
      <c r="AD12" s="231">
        <f t="shared" ref="AD12" si="28">+Z12+T12+N12+H12</f>
        <v>0</v>
      </c>
      <c r="AE12" s="204">
        <f t="shared" ref="AE12" si="29">AB12+V12+P12+J12</f>
        <v>0</v>
      </c>
      <c r="AH12" s="8"/>
    </row>
    <row r="13" spans="1:34" ht="15">
      <c r="A13" s="172">
        <v>6</v>
      </c>
      <c r="B13" s="88"/>
      <c r="C13" s="86"/>
      <c r="D13" s="183"/>
      <c r="E13" s="181">
        <f t="shared" si="14"/>
        <v>0</v>
      </c>
      <c r="F13" s="170">
        <v>1880</v>
      </c>
      <c r="G13" s="102">
        <v>12</v>
      </c>
      <c r="H13" s="188">
        <f t="shared" ref="H13:H41" si="30">ROUND((+F13*E13),0)</f>
        <v>0</v>
      </c>
      <c r="I13" s="173">
        <v>0</v>
      </c>
      <c r="J13" s="236">
        <f t="shared" si="15"/>
        <v>0</v>
      </c>
      <c r="K13" s="103"/>
      <c r="L13" s="170">
        <v>1880</v>
      </c>
      <c r="M13" s="102">
        <v>12</v>
      </c>
      <c r="N13" s="236">
        <f t="shared" si="0"/>
        <v>0</v>
      </c>
      <c r="O13" s="173">
        <v>0</v>
      </c>
      <c r="P13" s="238">
        <f t="shared" si="16"/>
        <v>0</v>
      </c>
      <c r="Q13" s="62"/>
      <c r="R13" s="170">
        <v>1880</v>
      </c>
      <c r="S13" s="102">
        <v>12</v>
      </c>
      <c r="T13" s="236">
        <f t="shared" si="1"/>
        <v>0</v>
      </c>
      <c r="U13" s="173">
        <v>0</v>
      </c>
      <c r="V13" s="236">
        <f t="shared" si="17"/>
        <v>0</v>
      </c>
      <c r="W13" s="62"/>
      <c r="X13" s="170">
        <v>1880</v>
      </c>
      <c r="Y13" s="102">
        <v>12</v>
      </c>
      <c r="Z13" s="236">
        <f t="shared" si="2"/>
        <v>0</v>
      </c>
      <c r="AA13" s="173">
        <v>0</v>
      </c>
      <c r="AB13" s="238">
        <f t="shared" si="18"/>
        <v>0</v>
      </c>
      <c r="AC13" s="62"/>
      <c r="AD13" s="231">
        <f t="shared" si="12"/>
        <v>0</v>
      </c>
      <c r="AE13" s="204">
        <f t="shared" si="13"/>
        <v>0</v>
      </c>
      <c r="AH13" s="8"/>
    </row>
    <row r="14" spans="1:34" ht="15" hidden="1">
      <c r="A14" s="96">
        <v>4</v>
      </c>
      <c r="B14" s="79"/>
      <c r="C14" s="79"/>
      <c r="D14" s="110">
        <v>0</v>
      </c>
      <c r="E14" s="110">
        <f t="shared" ref="E14:E41" si="31">ROUND((+D14*(1+$E$52/12*$E$57)),2)</f>
        <v>0</v>
      </c>
      <c r="F14" s="109">
        <v>0</v>
      </c>
      <c r="G14" s="97">
        <v>12</v>
      </c>
      <c r="H14" s="187">
        <f t="shared" si="30"/>
        <v>0</v>
      </c>
      <c r="I14" s="73">
        <v>0</v>
      </c>
      <c r="J14" s="235">
        <f t="shared" si="15"/>
        <v>0</v>
      </c>
      <c r="K14" s="99"/>
      <c r="L14" s="97">
        <v>0</v>
      </c>
      <c r="M14" s="97">
        <v>12</v>
      </c>
      <c r="N14" s="235">
        <f t="shared" si="0"/>
        <v>0</v>
      </c>
      <c r="O14" s="73">
        <v>0</v>
      </c>
      <c r="P14" s="237">
        <f t="shared" si="16"/>
        <v>0</v>
      </c>
      <c r="Q14" s="57"/>
      <c r="R14" s="97">
        <v>0</v>
      </c>
      <c r="S14" s="97">
        <v>12</v>
      </c>
      <c r="T14" s="235">
        <f t="shared" si="1"/>
        <v>0</v>
      </c>
      <c r="U14" s="73">
        <v>0</v>
      </c>
      <c r="V14" s="235">
        <f t="shared" si="17"/>
        <v>0</v>
      </c>
      <c r="W14" s="57"/>
      <c r="X14" s="97">
        <v>0</v>
      </c>
      <c r="Y14" s="97">
        <v>12</v>
      </c>
      <c r="Z14" s="235">
        <f t="shared" si="2"/>
        <v>0</v>
      </c>
      <c r="AA14" s="73">
        <v>0</v>
      </c>
      <c r="AB14" s="237">
        <f t="shared" si="18"/>
        <v>0</v>
      </c>
      <c r="AC14" s="57"/>
      <c r="AD14" s="231" t="e">
        <f>#REF!+Z14+T14+N14+H14</f>
        <v>#REF!</v>
      </c>
      <c r="AE14" s="204" t="e">
        <f>#REF!+AB14+V14+P14+J14</f>
        <v>#REF!</v>
      </c>
      <c r="AH14" s="8"/>
    </row>
    <row r="15" spans="1:34" ht="15" hidden="1">
      <c r="A15" s="96">
        <v>5</v>
      </c>
      <c r="B15" s="79"/>
      <c r="C15" s="79"/>
      <c r="D15" s="110">
        <v>0</v>
      </c>
      <c r="E15" s="110">
        <f t="shared" si="31"/>
        <v>0</v>
      </c>
      <c r="F15" s="109">
        <v>0</v>
      </c>
      <c r="G15" s="97">
        <v>12</v>
      </c>
      <c r="H15" s="187">
        <f t="shared" si="30"/>
        <v>0</v>
      </c>
      <c r="I15" s="73">
        <v>0</v>
      </c>
      <c r="J15" s="235">
        <f t="shared" si="15"/>
        <v>0</v>
      </c>
      <c r="K15" s="99"/>
      <c r="L15" s="97">
        <v>0</v>
      </c>
      <c r="M15" s="97">
        <v>12</v>
      </c>
      <c r="N15" s="235">
        <f t="shared" si="0"/>
        <v>0</v>
      </c>
      <c r="O15" s="73">
        <v>0</v>
      </c>
      <c r="P15" s="237">
        <f t="shared" si="16"/>
        <v>0</v>
      </c>
      <c r="Q15" s="57"/>
      <c r="R15" s="97">
        <v>0</v>
      </c>
      <c r="S15" s="97">
        <v>12</v>
      </c>
      <c r="T15" s="235">
        <f t="shared" si="1"/>
        <v>0</v>
      </c>
      <c r="U15" s="73">
        <v>0</v>
      </c>
      <c r="V15" s="235">
        <f t="shared" si="17"/>
        <v>0</v>
      </c>
      <c r="W15" s="57"/>
      <c r="X15" s="97">
        <v>0</v>
      </c>
      <c r="Y15" s="97">
        <v>12</v>
      </c>
      <c r="Z15" s="235">
        <f t="shared" si="2"/>
        <v>0</v>
      </c>
      <c r="AA15" s="73">
        <v>0</v>
      </c>
      <c r="AB15" s="237">
        <f t="shared" si="18"/>
        <v>0</v>
      </c>
      <c r="AC15" s="57"/>
      <c r="AD15" s="231" t="e">
        <f>#REF!+Z15+T15+N15+H15</f>
        <v>#REF!</v>
      </c>
      <c r="AE15" s="204" t="e">
        <f>#REF!+AB15+V15+P15+J15</f>
        <v>#REF!</v>
      </c>
    </row>
    <row r="16" spans="1:34" ht="15" hidden="1">
      <c r="A16" s="96">
        <v>6</v>
      </c>
      <c r="B16" s="79"/>
      <c r="C16" s="79"/>
      <c r="D16" s="110">
        <v>0</v>
      </c>
      <c r="E16" s="110">
        <f t="shared" si="31"/>
        <v>0</v>
      </c>
      <c r="F16" s="109">
        <v>0</v>
      </c>
      <c r="G16" s="97">
        <v>12</v>
      </c>
      <c r="H16" s="187">
        <f t="shared" si="30"/>
        <v>0</v>
      </c>
      <c r="I16" s="73">
        <v>0</v>
      </c>
      <c r="J16" s="235">
        <f t="shared" si="15"/>
        <v>0</v>
      </c>
      <c r="K16" s="99"/>
      <c r="L16" s="97">
        <v>0</v>
      </c>
      <c r="M16" s="97">
        <v>12</v>
      </c>
      <c r="N16" s="235">
        <f t="shared" si="0"/>
        <v>0</v>
      </c>
      <c r="O16" s="73">
        <v>0</v>
      </c>
      <c r="P16" s="237">
        <f t="shared" si="16"/>
        <v>0</v>
      </c>
      <c r="Q16" s="57"/>
      <c r="R16" s="97">
        <v>0</v>
      </c>
      <c r="S16" s="97">
        <v>12</v>
      </c>
      <c r="T16" s="235">
        <f t="shared" si="1"/>
        <v>0</v>
      </c>
      <c r="U16" s="73">
        <v>0</v>
      </c>
      <c r="V16" s="235">
        <f t="shared" si="17"/>
        <v>0</v>
      </c>
      <c r="W16" s="57"/>
      <c r="X16" s="97">
        <v>0</v>
      </c>
      <c r="Y16" s="97">
        <v>12</v>
      </c>
      <c r="Z16" s="235">
        <f t="shared" si="2"/>
        <v>0</v>
      </c>
      <c r="AA16" s="73">
        <v>0</v>
      </c>
      <c r="AB16" s="237">
        <f t="shared" si="18"/>
        <v>0</v>
      </c>
      <c r="AC16" s="57"/>
      <c r="AD16" s="231" t="e">
        <f>#REF!+Z16+T16+N16+H16</f>
        <v>#REF!</v>
      </c>
      <c r="AE16" s="204" t="e">
        <f>#REF!+AB16+V16+P16+J16</f>
        <v>#REF!</v>
      </c>
    </row>
    <row r="17" spans="1:31" ht="15" hidden="1">
      <c r="A17" s="96">
        <v>7</v>
      </c>
      <c r="B17" s="79"/>
      <c r="C17" s="79"/>
      <c r="D17" s="110">
        <v>0</v>
      </c>
      <c r="E17" s="110">
        <f t="shared" si="31"/>
        <v>0</v>
      </c>
      <c r="F17" s="109">
        <v>0</v>
      </c>
      <c r="G17" s="97">
        <v>12</v>
      </c>
      <c r="H17" s="187">
        <f t="shared" si="30"/>
        <v>0</v>
      </c>
      <c r="I17" s="73">
        <v>0</v>
      </c>
      <c r="J17" s="235">
        <f t="shared" si="15"/>
        <v>0</v>
      </c>
      <c r="K17" s="99"/>
      <c r="L17" s="97">
        <v>0</v>
      </c>
      <c r="M17" s="97">
        <v>12</v>
      </c>
      <c r="N17" s="235">
        <f t="shared" si="0"/>
        <v>0</v>
      </c>
      <c r="O17" s="73">
        <v>0</v>
      </c>
      <c r="P17" s="237">
        <f t="shared" si="16"/>
        <v>0</v>
      </c>
      <c r="Q17" s="57"/>
      <c r="R17" s="97">
        <v>0</v>
      </c>
      <c r="S17" s="97">
        <v>12</v>
      </c>
      <c r="T17" s="235">
        <f t="shared" si="1"/>
        <v>0</v>
      </c>
      <c r="U17" s="73">
        <v>0</v>
      </c>
      <c r="V17" s="235">
        <f t="shared" si="17"/>
        <v>0</v>
      </c>
      <c r="W17" s="57"/>
      <c r="X17" s="97">
        <v>0</v>
      </c>
      <c r="Y17" s="97">
        <v>12</v>
      </c>
      <c r="Z17" s="235">
        <f t="shared" si="2"/>
        <v>0</v>
      </c>
      <c r="AA17" s="73">
        <v>0</v>
      </c>
      <c r="AB17" s="237">
        <f t="shared" si="18"/>
        <v>0</v>
      </c>
      <c r="AC17" s="57"/>
      <c r="AD17" s="231" t="e">
        <f>#REF!+Z17+T17+N17+H17</f>
        <v>#REF!</v>
      </c>
      <c r="AE17" s="204" t="e">
        <f>#REF!+AB17+V17+P17+J17</f>
        <v>#REF!</v>
      </c>
    </row>
    <row r="18" spans="1:31" ht="15" hidden="1">
      <c r="A18" s="96">
        <v>8</v>
      </c>
      <c r="B18" s="79"/>
      <c r="C18" s="79"/>
      <c r="D18" s="110">
        <v>0</v>
      </c>
      <c r="E18" s="110">
        <f t="shared" si="31"/>
        <v>0</v>
      </c>
      <c r="F18" s="109">
        <v>0</v>
      </c>
      <c r="G18" s="97">
        <v>12</v>
      </c>
      <c r="H18" s="187">
        <f t="shared" si="30"/>
        <v>0</v>
      </c>
      <c r="I18" s="73">
        <v>0</v>
      </c>
      <c r="J18" s="235">
        <f t="shared" si="15"/>
        <v>0</v>
      </c>
      <c r="K18" s="99"/>
      <c r="L18" s="97">
        <v>0</v>
      </c>
      <c r="M18" s="97">
        <v>12</v>
      </c>
      <c r="N18" s="235">
        <f t="shared" si="0"/>
        <v>0</v>
      </c>
      <c r="O18" s="73">
        <v>0</v>
      </c>
      <c r="P18" s="237">
        <f t="shared" si="16"/>
        <v>0</v>
      </c>
      <c r="Q18" s="57"/>
      <c r="R18" s="97">
        <v>0</v>
      </c>
      <c r="S18" s="97">
        <v>12</v>
      </c>
      <c r="T18" s="235">
        <f t="shared" si="1"/>
        <v>0</v>
      </c>
      <c r="U18" s="73">
        <v>0</v>
      </c>
      <c r="V18" s="235">
        <f t="shared" si="17"/>
        <v>0</v>
      </c>
      <c r="W18" s="57"/>
      <c r="X18" s="97">
        <v>0</v>
      </c>
      <c r="Y18" s="97">
        <v>12</v>
      </c>
      <c r="Z18" s="235">
        <f t="shared" si="2"/>
        <v>0</v>
      </c>
      <c r="AA18" s="73">
        <v>0</v>
      </c>
      <c r="AB18" s="237">
        <f t="shared" si="18"/>
        <v>0</v>
      </c>
      <c r="AC18" s="57"/>
      <c r="AD18" s="231" t="e">
        <f>#REF!+Z18+T18+N18+H18</f>
        <v>#REF!</v>
      </c>
      <c r="AE18" s="204" t="e">
        <f>#REF!+AB18+V18+P18+J18</f>
        <v>#REF!</v>
      </c>
    </row>
    <row r="19" spans="1:31" ht="15" hidden="1">
      <c r="A19" s="96">
        <v>9</v>
      </c>
      <c r="B19" s="79"/>
      <c r="C19" s="79"/>
      <c r="D19" s="110">
        <v>0</v>
      </c>
      <c r="E19" s="110">
        <f t="shared" si="31"/>
        <v>0</v>
      </c>
      <c r="F19" s="109">
        <v>0</v>
      </c>
      <c r="G19" s="97">
        <v>12</v>
      </c>
      <c r="H19" s="187">
        <f t="shared" si="30"/>
        <v>0</v>
      </c>
      <c r="I19" s="73">
        <v>0</v>
      </c>
      <c r="J19" s="235">
        <f t="shared" si="15"/>
        <v>0</v>
      </c>
      <c r="K19" s="99"/>
      <c r="L19" s="97">
        <v>0</v>
      </c>
      <c r="M19" s="97">
        <v>12</v>
      </c>
      <c r="N19" s="235">
        <f t="shared" si="0"/>
        <v>0</v>
      </c>
      <c r="O19" s="73">
        <v>0</v>
      </c>
      <c r="P19" s="237">
        <f t="shared" si="16"/>
        <v>0</v>
      </c>
      <c r="Q19" s="57"/>
      <c r="R19" s="97">
        <v>0</v>
      </c>
      <c r="S19" s="97">
        <v>12</v>
      </c>
      <c r="T19" s="235">
        <f t="shared" si="1"/>
        <v>0</v>
      </c>
      <c r="U19" s="73">
        <v>0</v>
      </c>
      <c r="V19" s="235">
        <f t="shared" si="17"/>
        <v>0</v>
      </c>
      <c r="W19" s="57"/>
      <c r="X19" s="97">
        <v>0</v>
      </c>
      <c r="Y19" s="97">
        <v>12</v>
      </c>
      <c r="Z19" s="235">
        <f t="shared" si="2"/>
        <v>0</v>
      </c>
      <c r="AA19" s="73">
        <v>0</v>
      </c>
      <c r="AB19" s="237">
        <f t="shared" si="18"/>
        <v>0</v>
      </c>
      <c r="AC19" s="57"/>
      <c r="AD19" s="231" t="e">
        <f>#REF!+Z19+T19+N19+H19</f>
        <v>#REF!</v>
      </c>
      <c r="AE19" s="204" t="e">
        <f>#REF!+AB19+V19+P19+J19</f>
        <v>#REF!</v>
      </c>
    </row>
    <row r="20" spans="1:31" ht="15" hidden="1">
      <c r="A20" s="96">
        <v>10</v>
      </c>
      <c r="B20" s="79"/>
      <c r="C20" s="79"/>
      <c r="D20" s="110">
        <v>0</v>
      </c>
      <c r="E20" s="110">
        <f t="shared" si="31"/>
        <v>0</v>
      </c>
      <c r="F20" s="109">
        <v>0</v>
      </c>
      <c r="G20" s="97">
        <v>12</v>
      </c>
      <c r="H20" s="187">
        <f t="shared" si="30"/>
        <v>0</v>
      </c>
      <c r="I20" s="73">
        <v>0</v>
      </c>
      <c r="J20" s="235">
        <f t="shared" si="15"/>
        <v>0</v>
      </c>
      <c r="K20" s="99"/>
      <c r="L20" s="97">
        <v>0</v>
      </c>
      <c r="M20" s="97">
        <v>12</v>
      </c>
      <c r="N20" s="235">
        <f t="shared" si="0"/>
        <v>0</v>
      </c>
      <c r="O20" s="73">
        <v>0</v>
      </c>
      <c r="P20" s="237">
        <f t="shared" si="16"/>
        <v>0</v>
      </c>
      <c r="Q20" s="57"/>
      <c r="R20" s="97">
        <v>0</v>
      </c>
      <c r="S20" s="97">
        <v>12</v>
      </c>
      <c r="T20" s="235">
        <f t="shared" si="1"/>
        <v>0</v>
      </c>
      <c r="U20" s="73">
        <v>0</v>
      </c>
      <c r="V20" s="235">
        <f t="shared" si="17"/>
        <v>0</v>
      </c>
      <c r="W20" s="57"/>
      <c r="X20" s="97">
        <v>0</v>
      </c>
      <c r="Y20" s="97">
        <v>12</v>
      </c>
      <c r="Z20" s="235">
        <f t="shared" si="2"/>
        <v>0</v>
      </c>
      <c r="AA20" s="73">
        <v>0</v>
      </c>
      <c r="AB20" s="237">
        <f t="shared" si="18"/>
        <v>0</v>
      </c>
      <c r="AC20" s="57"/>
      <c r="AD20" s="231" t="e">
        <f>#REF!+Z20+T20+N20+H20</f>
        <v>#REF!</v>
      </c>
      <c r="AE20" s="204" t="e">
        <f>#REF!+AB20+V20+P20+J20</f>
        <v>#REF!</v>
      </c>
    </row>
    <row r="21" spans="1:31" ht="15" hidden="1">
      <c r="A21" s="96">
        <v>11</v>
      </c>
      <c r="B21" s="79"/>
      <c r="C21" s="79"/>
      <c r="D21" s="110">
        <v>0</v>
      </c>
      <c r="E21" s="110">
        <f t="shared" si="31"/>
        <v>0</v>
      </c>
      <c r="F21" s="109">
        <v>0</v>
      </c>
      <c r="G21" s="97">
        <v>12</v>
      </c>
      <c r="H21" s="187">
        <f t="shared" si="30"/>
        <v>0</v>
      </c>
      <c r="I21" s="73">
        <v>0</v>
      </c>
      <c r="J21" s="235">
        <f t="shared" si="15"/>
        <v>0</v>
      </c>
      <c r="K21" s="99"/>
      <c r="L21" s="97">
        <v>0</v>
      </c>
      <c r="M21" s="97">
        <v>12</v>
      </c>
      <c r="N21" s="235">
        <f t="shared" si="0"/>
        <v>0</v>
      </c>
      <c r="O21" s="73">
        <v>0</v>
      </c>
      <c r="P21" s="237">
        <f t="shared" si="16"/>
        <v>0</v>
      </c>
      <c r="Q21" s="57"/>
      <c r="R21" s="97">
        <v>0</v>
      </c>
      <c r="S21" s="97">
        <v>12</v>
      </c>
      <c r="T21" s="235">
        <f t="shared" si="1"/>
        <v>0</v>
      </c>
      <c r="U21" s="73">
        <v>0</v>
      </c>
      <c r="V21" s="235">
        <f t="shared" si="17"/>
        <v>0</v>
      </c>
      <c r="W21" s="57"/>
      <c r="X21" s="97">
        <v>0</v>
      </c>
      <c r="Y21" s="97">
        <v>12</v>
      </c>
      <c r="Z21" s="235">
        <f t="shared" si="2"/>
        <v>0</v>
      </c>
      <c r="AA21" s="73">
        <v>0</v>
      </c>
      <c r="AB21" s="237">
        <f t="shared" si="18"/>
        <v>0</v>
      </c>
      <c r="AC21" s="57"/>
      <c r="AD21" s="231" t="e">
        <f>#REF!+Z21+T21+N21+H21</f>
        <v>#REF!</v>
      </c>
      <c r="AE21" s="204" t="e">
        <f>#REF!+AB21+V21+P21+J21</f>
        <v>#REF!</v>
      </c>
    </row>
    <row r="22" spans="1:31" ht="15" hidden="1">
      <c r="A22" s="96">
        <v>12</v>
      </c>
      <c r="B22" s="79"/>
      <c r="C22" s="79"/>
      <c r="D22" s="110">
        <v>0</v>
      </c>
      <c r="E22" s="110">
        <f t="shared" si="31"/>
        <v>0</v>
      </c>
      <c r="F22" s="109">
        <v>0</v>
      </c>
      <c r="G22" s="97">
        <v>12</v>
      </c>
      <c r="H22" s="187">
        <f t="shared" si="30"/>
        <v>0</v>
      </c>
      <c r="I22" s="73">
        <v>0</v>
      </c>
      <c r="J22" s="235">
        <f t="shared" si="15"/>
        <v>0</v>
      </c>
      <c r="K22" s="99"/>
      <c r="L22" s="97">
        <v>0</v>
      </c>
      <c r="M22" s="97">
        <v>12</v>
      </c>
      <c r="N22" s="235">
        <f t="shared" si="0"/>
        <v>0</v>
      </c>
      <c r="O22" s="73">
        <v>0</v>
      </c>
      <c r="P22" s="237">
        <f t="shared" si="16"/>
        <v>0</v>
      </c>
      <c r="Q22" s="57"/>
      <c r="R22" s="97">
        <v>0</v>
      </c>
      <c r="S22" s="97">
        <v>12</v>
      </c>
      <c r="T22" s="235">
        <f t="shared" si="1"/>
        <v>0</v>
      </c>
      <c r="U22" s="73">
        <v>0</v>
      </c>
      <c r="V22" s="235">
        <f t="shared" si="17"/>
        <v>0</v>
      </c>
      <c r="W22" s="57"/>
      <c r="X22" s="97">
        <v>0</v>
      </c>
      <c r="Y22" s="97">
        <v>12</v>
      </c>
      <c r="Z22" s="235">
        <f t="shared" si="2"/>
        <v>0</v>
      </c>
      <c r="AA22" s="73">
        <v>0</v>
      </c>
      <c r="AB22" s="237">
        <f t="shared" si="18"/>
        <v>0</v>
      </c>
      <c r="AC22" s="57"/>
      <c r="AD22" s="231" t="e">
        <f>#REF!+Z22+T22+N22+H22</f>
        <v>#REF!</v>
      </c>
      <c r="AE22" s="204" t="e">
        <f>#REF!+AB22+V22+P22+J22</f>
        <v>#REF!</v>
      </c>
    </row>
    <row r="23" spans="1:31" ht="15" hidden="1">
      <c r="A23" s="96">
        <v>13</v>
      </c>
      <c r="B23" s="79"/>
      <c r="C23" s="111"/>
      <c r="D23" s="110">
        <v>0</v>
      </c>
      <c r="E23" s="110">
        <f t="shared" si="31"/>
        <v>0</v>
      </c>
      <c r="F23" s="109">
        <v>0</v>
      </c>
      <c r="G23" s="97">
        <v>12</v>
      </c>
      <c r="H23" s="187">
        <f t="shared" si="30"/>
        <v>0</v>
      </c>
      <c r="I23" s="73">
        <v>0</v>
      </c>
      <c r="J23" s="235">
        <f t="shared" si="15"/>
        <v>0</v>
      </c>
      <c r="K23" s="99"/>
      <c r="L23" s="97">
        <v>0</v>
      </c>
      <c r="M23" s="97">
        <v>12</v>
      </c>
      <c r="N23" s="235">
        <f t="shared" si="0"/>
        <v>0</v>
      </c>
      <c r="O23" s="73">
        <v>0</v>
      </c>
      <c r="P23" s="237">
        <f t="shared" si="16"/>
        <v>0</v>
      </c>
      <c r="Q23" s="57"/>
      <c r="R23" s="97">
        <v>0</v>
      </c>
      <c r="S23" s="97">
        <v>12</v>
      </c>
      <c r="T23" s="235">
        <f t="shared" si="1"/>
        <v>0</v>
      </c>
      <c r="U23" s="73">
        <v>0</v>
      </c>
      <c r="V23" s="235">
        <f t="shared" si="17"/>
        <v>0</v>
      </c>
      <c r="W23" s="57"/>
      <c r="X23" s="97">
        <v>0</v>
      </c>
      <c r="Y23" s="97">
        <v>12</v>
      </c>
      <c r="Z23" s="235">
        <f t="shared" si="2"/>
        <v>0</v>
      </c>
      <c r="AA23" s="73">
        <v>0</v>
      </c>
      <c r="AB23" s="237">
        <f t="shared" si="18"/>
        <v>0</v>
      </c>
      <c r="AC23" s="57"/>
      <c r="AD23" s="231" t="e">
        <f>#REF!+Z23+T23+N23+H23</f>
        <v>#REF!</v>
      </c>
      <c r="AE23" s="204" t="e">
        <f>#REF!+AB23+V23+P23+J23</f>
        <v>#REF!</v>
      </c>
    </row>
    <row r="24" spans="1:31" ht="15" hidden="1">
      <c r="A24" s="96">
        <v>14</v>
      </c>
      <c r="B24" s="79"/>
      <c r="C24" s="111"/>
      <c r="D24" s="110">
        <v>0</v>
      </c>
      <c r="E24" s="110">
        <f t="shared" si="31"/>
        <v>0</v>
      </c>
      <c r="F24" s="109">
        <v>0</v>
      </c>
      <c r="G24" s="97">
        <v>12</v>
      </c>
      <c r="H24" s="187">
        <f t="shared" si="30"/>
        <v>0</v>
      </c>
      <c r="I24" s="73">
        <v>0</v>
      </c>
      <c r="J24" s="235">
        <f t="shared" si="15"/>
        <v>0</v>
      </c>
      <c r="K24" s="99"/>
      <c r="L24" s="97">
        <v>0</v>
      </c>
      <c r="M24" s="97">
        <v>12</v>
      </c>
      <c r="N24" s="235">
        <f t="shared" si="0"/>
        <v>0</v>
      </c>
      <c r="O24" s="73">
        <v>0</v>
      </c>
      <c r="P24" s="237">
        <f t="shared" si="16"/>
        <v>0</v>
      </c>
      <c r="Q24" s="57"/>
      <c r="R24" s="97">
        <v>0</v>
      </c>
      <c r="S24" s="97">
        <v>12</v>
      </c>
      <c r="T24" s="235">
        <f t="shared" si="1"/>
        <v>0</v>
      </c>
      <c r="U24" s="73">
        <v>0</v>
      </c>
      <c r="V24" s="235">
        <f t="shared" si="17"/>
        <v>0</v>
      </c>
      <c r="W24" s="57"/>
      <c r="X24" s="97">
        <v>0</v>
      </c>
      <c r="Y24" s="97">
        <v>12</v>
      </c>
      <c r="Z24" s="235">
        <f t="shared" si="2"/>
        <v>0</v>
      </c>
      <c r="AA24" s="73">
        <v>0</v>
      </c>
      <c r="AB24" s="237">
        <f t="shared" si="18"/>
        <v>0</v>
      </c>
      <c r="AC24" s="57"/>
      <c r="AD24" s="231" t="e">
        <f>#REF!+Z24+T24+N24+H24</f>
        <v>#REF!</v>
      </c>
      <c r="AE24" s="204" t="e">
        <f>#REF!+AB24+V24+P24+J24</f>
        <v>#REF!</v>
      </c>
    </row>
    <row r="25" spans="1:31" ht="15" hidden="1">
      <c r="A25" s="96">
        <v>15</v>
      </c>
      <c r="B25" s="79"/>
      <c r="C25" s="79"/>
      <c r="D25" s="110">
        <v>0</v>
      </c>
      <c r="E25" s="110">
        <f t="shared" si="31"/>
        <v>0</v>
      </c>
      <c r="F25" s="109">
        <v>0</v>
      </c>
      <c r="G25" s="97">
        <v>12</v>
      </c>
      <c r="H25" s="187">
        <f t="shared" si="30"/>
        <v>0</v>
      </c>
      <c r="I25" s="73">
        <v>0</v>
      </c>
      <c r="J25" s="235">
        <f t="shared" si="15"/>
        <v>0</v>
      </c>
      <c r="K25" s="99"/>
      <c r="L25" s="97">
        <v>0</v>
      </c>
      <c r="M25" s="97">
        <v>12</v>
      </c>
      <c r="N25" s="235">
        <f t="shared" si="0"/>
        <v>0</v>
      </c>
      <c r="O25" s="73">
        <v>0</v>
      </c>
      <c r="P25" s="237">
        <f t="shared" si="16"/>
        <v>0</v>
      </c>
      <c r="Q25" s="57"/>
      <c r="R25" s="97">
        <v>0</v>
      </c>
      <c r="S25" s="97">
        <v>12</v>
      </c>
      <c r="T25" s="235">
        <f t="shared" si="1"/>
        <v>0</v>
      </c>
      <c r="U25" s="73">
        <v>0</v>
      </c>
      <c r="V25" s="235">
        <f t="shared" si="17"/>
        <v>0</v>
      </c>
      <c r="W25" s="57"/>
      <c r="X25" s="97">
        <v>0</v>
      </c>
      <c r="Y25" s="97">
        <v>12</v>
      </c>
      <c r="Z25" s="235">
        <f t="shared" si="2"/>
        <v>0</v>
      </c>
      <c r="AA25" s="73">
        <v>0</v>
      </c>
      <c r="AB25" s="237">
        <f t="shared" si="18"/>
        <v>0</v>
      </c>
      <c r="AC25" s="57"/>
      <c r="AD25" s="231" t="e">
        <f>#REF!+Z25+T25+N25+H25</f>
        <v>#REF!</v>
      </c>
      <c r="AE25" s="204" t="e">
        <f>#REF!+AB25+V25+P25+J25</f>
        <v>#REF!</v>
      </c>
    </row>
    <row r="26" spans="1:31" ht="15" hidden="1">
      <c r="A26" s="96">
        <v>16</v>
      </c>
      <c r="B26" s="79"/>
      <c r="C26" s="79"/>
      <c r="D26" s="110">
        <v>0</v>
      </c>
      <c r="E26" s="110">
        <f t="shared" si="31"/>
        <v>0</v>
      </c>
      <c r="F26" s="109">
        <v>0</v>
      </c>
      <c r="G26" s="97">
        <v>12</v>
      </c>
      <c r="H26" s="187">
        <f t="shared" si="30"/>
        <v>0</v>
      </c>
      <c r="I26" s="73">
        <v>0</v>
      </c>
      <c r="J26" s="235">
        <f t="shared" si="15"/>
        <v>0</v>
      </c>
      <c r="K26" s="99"/>
      <c r="L26" s="97">
        <v>0</v>
      </c>
      <c r="M26" s="97">
        <v>12</v>
      </c>
      <c r="N26" s="235">
        <f t="shared" si="0"/>
        <v>0</v>
      </c>
      <c r="O26" s="73">
        <v>0</v>
      </c>
      <c r="P26" s="237">
        <f t="shared" si="16"/>
        <v>0</v>
      </c>
      <c r="Q26" s="57"/>
      <c r="R26" s="97">
        <v>0</v>
      </c>
      <c r="S26" s="97">
        <v>12</v>
      </c>
      <c r="T26" s="235">
        <f t="shared" si="1"/>
        <v>0</v>
      </c>
      <c r="U26" s="73">
        <v>0</v>
      </c>
      <c r="V26" s="235">
        <f t="shared" si="17"/>
        <v>0</v>
      </c>
      <c r="W26" s="57"/>
      <c r="X26" s="97">
        <v>0</v>
      </c>
      <c r="Y26" s="97">
        <v>12</v>
      </c>
      <c r="Z26" s="235">
        <f t="shared" si="2"/>
        <v>0</v>
      </c>
      <c r="AA26" s="73">
        <v>0</v>
      </c>
      <c r="AB26" s="237">
        <f t="shared" si="18"/>
        <v>0</v>
      </c>
      <c r="AC26" s="57"/>
      <c r="AD26" s="231" t="e">
        <f>#REF!+Z26+T26+N26+H26</f>
        <v>#REF!</v>
      </c>
      <c r="AE26" s="204" t="e">
        <f>#REF!+AB26+V26+P26+J26</f>
        <v>#REF!</v>
      </c>
    </row>
    <row r="27" spans="1:31" ht="15" hidden="1">
      <c r="A27" s="96">
        <v>17</v>
      </c>
      <c r="B27" s="79"/>
      <c r="C27" s="79"/>
      <c r="D27" s="110">
        <v>0</v>
      </c>
      <c r="E27" s="110">
        <f t="shared" si="31"/>
        <v>0</v>
      </c>
      <c r="F27" s="109">
        <v>0</v>
      </c>
      <c r="G27" s="97">
        <v>12</v>
      </c>
      <c r="H27" s="187">
        <f t="shared" si="30"/>
        <v>0</v>
      </c>
      <c r="I27" s="73">
        <v>0</v>
      </c>
      <c r="J27" s="235">
        <f t="shared" si="15"/>
        <v>0</v>
      </c>
      <c r="K27" s="99"/>
      <c r="L27" s="97">
        <v>0</v>
      </c>
      <c r="M27" s="97">
        <v>12</v>
      </c>
      <c r="N27" s="235">
        <f t="shared" si="0"/>
        <v>0</v>
      </c>
      <c r="O27" s="73">
        <v>0</v>
      </c>
      <c r="P27" s="237">
        <f t="shared" si="16"/>
        <v>0</v>
      </c>
      <c r="Q27" s="57"/>
      <c r="R27" s="97">
        <v>0</v>
      </c>
      <c r="S27" s="97">
        <v>12</v>
      </c>
      <c r="T27" s="235">
        <f t="shared" si="1"/>
        <v>0</v>
      </c>
      <c r="U27" s="73">
        <v>0</v>
      </c>
      <c r="V27" s="235">
        <f t="shared" si="17"/>
        <v>0</v>
      </c>
      <c r="W27" s="57"/>
      <c r="X27" s="97">
        <v>0</v>
      </c>
      <c r="Y27" s="97">
        <v>12</v>
      </c>
      <c r="Z27" s="235">
        <f t="shared" si="2"/>
        <v>0</v>
      </c>
      <c r="AA27" s="73">
        <v>0</v>
      </c>
      <c r="AB27" s="237">
        <f t="shared" si="18"/>
        <v>0</v>
      </c>
      <c r="AC27" s="57"/>
      <c r="AD27" s="231" t="e">
        <f>#REF!+Z27+T27+N27+H27</f>
        <v>#REF!</v>
      </c>
      <c r="AE27" s="204" t="e">
        <f>#REF!+AB27+V27+P27+J27</f>
        <v>#REF!</v>
      </c>
    </row>
    <row r="28" spans="1:31" ht="15" hidden="1">
      <c r="A28" s="96">
        <v>18</v>
      </c>
      <c r="B28" s="79"/>
      <c r="C28" s="79"/>
      <c r="D28" s="110">
        <v>0</v>
      </c>
      <c r="E28" s="110">
        <f t="shared" si="31"/>
        <v>0</v>
      </c>
      <c r="F28" s="109">
        <v>0</v>
      </c>
      <c r="G28" s="97">
        <v>12</v>
      </c>
      <c r="H28" s="187">
        <f t="shared" si="30"/>
        <v>0</v>
      </c>
      <c r="I28" s="73">
        <v>0</v>
      </c>
      <c r="J28" s="235">
        <f t="shared" ref="J28:J41" si="32">ROUND((+I28*H28),0)</f>
        <v>0</v>
      </c>
      <c r="K28" s="99"/>
      <c r="L28" s="97">
        <v>0</v>
      </c>
      <c r="M28" s="97">
        <v>12</v>
      </c>
      <c r="N28" s="235">
        <f t="shared" si="0"/>
        <v>0</v>
      </c>
      <c r="O28" s="73">
        <v>0</v>
      </c>
      <c r="P28" s="237">
        <f t="shared" ref="P28:P41" si="33">ROUND((+O28*N28),0)</f>
        <v>0</v>
      </c>
      <c r="Q28" s="57"/>
      <c r="R28" s="97">
        <v>0</v>
      </c>
      <c r="S28" s="97">
        <v>12</v>
      </c>
      <c r="T28" s="235">
        <f t="shared" si="1"/>
        <v>0</v>
      </c>
      <c r="U28" s="73">
        <v>0</v>
      </c>
      <c r="V28" s="235">
        <f t="shared" ref="V28:V41" si="34">ROUND((+U28*T28),0)</f>
        <v>0</v>
      </c>
      <c r="W28" s="57"/>
      <c r="X28" s="97">
        <v>0</v>
      </c>
      <c r="Y28" s="97">
        <v>12</v>
      </c>
      <c r="Z28" s="235">
        <f t="shared" si="2"/>
        <v>0</v>
      </c>
      <c r="AA28" s="73">
        <v>0</v>
      </c>
      <c r="AB28" s="237">
        <f t="shared" ref="AB28:AB41" si="35">ROUND((+AA28*Z28),0)</f>
        <v>0</v>
      </c>
      <c r="AC28" s="57"/>
      <c r="AD28" s="231" t="e">
        <f>#REF!+Z28+T28+N28+H28</f>
        <v>#REF!</v>
      </c>
      <c r="AE28" s="204" t="e">
        <f>#REF!+AB28+V28+P28+J28</f>
        <v>#REF!</v>
      </c>
    </row>
    <row r="29" spans="1:31" ht="15" hidden="1">
      <c r="A29" s="96">
        <v>19</v>
      </c>
      <c r="B29" s="79"/>
      <c r="C29" s="79"/>
      <c r="D29" s="110">
        <v>0</v>
      </c>
      <c r="E29" s="110">
        <f t="shared" si="31"/>
        <v>0</v>
      </c>
      <c r="F29" s="109">
        <v>0</v>
      </c>
      <c r="G29" s="97">
        <v>12</v>
      </c>
      <c r="H29" s="187">
        <f t="shared" si="30"/>
        <v>0</v>
      </c>
      <c r="I29" s="73">
        <v>0</v>
      </c>
      <c r="J29" s="235">
        <f t="shared" si="32"/>
        <v>0</v>
      </c>
      <c r="K29" s="99"/>
      <c r="L29" s="97">
        <v>0</v>
      </c>
      <c r="M29" s="97">
        <v>12</v>
      </c>
      <c r="N29" s="235">
        <f t="shared" si="0"/>
        <v>0</v>
      </c>
      <c r="O29" s="73">
        <v>0</v>
      </c>
      <c r="P29" s="237">
        <f t="shared" si="33"/>
        <v>0</v>
      </c>
      <c r="Q29" s="57"/>
      <c r="R29" s="97">
        <v>0</v>
      </c>
      <c r="S29" s="97">
        <v>12</v>
      </c>
      <c r="T29" s="235">
        <f t="shared" si="1"/>
        <v>0</v>
      </c>
      <c r="U29" s="73">
        <v>0</v>
      </c>
      <c r="V29" s="235">
        <f t="shared" si="34"/>
        <v>0</v>
      </c>
      <c r="W29" s="57"/>
      <c r="X29" s="97">
        <v>0</v>
      </c>
      <c r="Y29" s="97">
        <v>12</v>
      </c>
      <c r="Z29" s="235">
        <f t="shared" si="2"/>
        <v>0</v>
      </c>
      <c r="AA29" s="73">
        <v>0</v>
      </c>
      <c r="AB29" s="237">
        <f t="shared" si="35"/>
        <v>0</v>
      </c>
      <c r="AC29" s="57"/>
      <c r="AD29" s="231" t="e">
        <f>#REF!+Z29+T29+N29+H29</f>
        <v>#REF!</v>
      </c>
      <c r="AE29" s="204" t="e">
        <f>#REF!+AB29+V29+P29+J29</f>
        <v>#REF!</v>
      </c>
    </row>
    <row r="30" spans="1:31" ht="15" hidden="1">
      <c r="A30" s="96">
        <v>20</v>
      </c>
      <c r="B30" s="79"/>
      <c r="C30" s="79"/>
      <c r="D30" s="110">
        <v>0</v>
      </c>
      <c r="E30" s="110">
        <f t="shared" si="31"/>
        <v>0</v>
      </c>
      <c r="F30" s="109">
        <v>0</v>
      </c>
      <c r="G30" s="97">
        <v>12</v>
      </c>
      <c r="H30" s="187">
        <f t="shared" si="30"/>
        <v>0</v>
      </c>
      <c r="I30" s="73">
        <v>0</v>
      </c>
      <c r="J30" s="235">
        <f t="shared" si="32"/>
        <v>0</v>
      </c>
      <c r="K30" s="99"/>
      <c r="L30" s="97">
        <v>0</v>
      </c>
      <c r="M30" s="97">
        <v>12</v>
      </c>
      <c r="N30" s="235">
        <f t="shared" si="0"/>
        <v>0</v>
      </c>
      <c r="O30" s="73">
        <v>0</v>
      </c>
      <c r="P30" s="237">
        <f t="shared" si="33"/>
        <v>0</v>
      </c>
      <c r="Q30" s="57"/>
      <c r="R30" s="97">
        <v>0</v>
      </c>
      <c r="S30" s="97">
        <v>12</v>
      </c>
      <c r="T30" s="235">
        <f t="shared" si="1"/>
        <v>0</v>
      </c>
      <c r="U30" s="73">
        <v>0</v>
      </c>
      <c r="V30" s="235">
        <f t="shared" si="34"/>
        <v>0</v>
      </c>
      <c r="W30" s="57"/>
      <c r="X30" s="97">
        <v>0</v>
      </c>
      <c r="Y30" s="97">
        <v>12</v>
      </c>
      <c r="Z30" s="235">
        <f t="shared" si="2"/>
        <v>0</v>
      </c>
      <c r="AA30" s="73">
        <v>0</v>
      </c>
      <c r="AB30" s="237">
        <f t="shared" si="35"/>
        <v>0</v>
      </c>
      <c r="AC30" s="57"/>
      <c r="AD30" s="231" t="e">
        <f>#REF!+Z30+T30+N30+H30</f>
        <v>#REF!</v>
      </c>
      <c r="AE30" s="204" t="e">
        <f>#REF!+AB30+V30+P30+J30</f>
        <v>#REF!</v>
      </c>
    </row>
    <row r="31" spans="1:31" ht="15" hidden="1">
      <c r="A31" s="96">
        <v>21</v>
      </c>
      <c r="B31" s="79"/>
      <c r="C31" s="79"/>
      <c r="D31" s="110">
        <v>0</v>
      </c>
      <c r="E31" s="110">
        <f t="shared" si="31"/>
        <v>0</v>
      </c>
      <c r="F31" s="109">
        <v>0</v>
      </c>
      <c r="G31" s="97">
        <v>12</v>
      </c>
      <c r="H31" s="187">
        <f t="shared" si="30"/>
        <v>0</v>
      </c>
      <c r="I31" s="73">
        <v>0</v>
      </c>
      <c r="J31" s="235">
        <f t="shared" si="32"/>
        <v>0</v>
      </c>
      <c r="K31" s="99"/>
      <c r="L31" s="97">
        <v>0</v>
      </c>
      <c r="M31" s="97">
        <v>12</v>
      </c>
      <c r="N31" s="235">
        <f t="shared" si="0"/>
        <v>0</v>
      </c>
      <c r="O31" s="73">
        <v>0</v>
      </c>
      <c r="P31" s="237">
        <f t="shared" si="33"/>
        <v>0</v>
      </c>
      <c r="Q31" s="57"/>
      <c r="R31" s="97">
        <v>0</v>
      </c>
      <c r="S31" s="97">
        <v>12</v>
      </c>
      <c r="T31" s="235">
        <f t="shared" si="1"/>
        <v>0</v>
      </c>
      <c r="U31" s="73">
        <v>0</v>
      </c>
      <c r="V31" s="235">
        <f t="shared" si="34"/>
        <v>0</v>
      </c>
      <c r="W31" s="57"/>
      <c r="X31" s="97">
        <v>0</v>
      </c>
      <c r="Y31" s="97">
        <v>12</v>
      </c>
      <c r="Z31" s="235">
        <f t="shared" si="2"/>
        <v>0</v>
      </c>
      <c r="AA31" s="73">
        <v>0</v>
      </c>
      <c r="AB31" s="237">
        <f t="shared" si="35"/>
        <v>0</v>
      </c>
      <c r="AC31" s="57"/>
      <c r="AD31" s="231" t="e">
        <f>#REF!+Z31+T31+N31+H31</f>
        <v>#REF!</v>
      </c>
      <c r="AE31" s="204" t="e">
        <f>#REF!+AB31+V31+P31+J31</f>
        <v>#REF!</v>
      </c>
    </row>
    <row r="32" spans="1:31" ht="15" hidden="1">
      <c r="A32" s="96">
        <v>22</v>
      </c>
      <c r="B32" s="79"/>
      <c r="C32" s="79"/>
      <c r="D32" s="110">
        <v>0</v>
      </c>
      <c r="E32" s="110">
        <f t="shared" si="31"/>
        <v>0</v>
      </c>
      <c r="F32" s="109">
        <v>0</v>
      </c>
      <c r="G32" s="97">
        <v>12</v>
      </c>
      <c r="H32" s="187">
        <f t="shared" si="30"/>
        <v>0</v>
      </c>
      <c r="I32" s="73">
        <v>0</v>
      </c>
      <c r="J32" s="235">
        <f t="shared" si="32"/>
        <v>0</v>
      </c>
      <c r="K32" s="99"/>
      <c r="L32" s="97">
        <v>0</v>
      </c>
      <c r="M32" s="97">
        <v>12</v>
      </c>
      <c r="N32" s="235">
        <f t="shared" si="0"/>
        <v>0</v>
      </c>
      <c r="O32" s="73">
        <v>0</v>
      </c>
      <c r="P32" s="237">
        <f t="shared" si="33"/>
        <v>0</v>
      </c>
      <c r="Q32" s="57"/>
      <c r="R32" s="97">
        <v>0</v>
      </c>
      <c r="S32" s="97">
        <v>12</v>
      </c>
      <c r="T32" s="235">
        <f t="shared" si="1"/>
        <v>0</v>
      </c>
      <c r="U32" s="73">
        <v>0</v>
      </c>
      <c r="V32" s="235">
        <f t="shared" si="34"/>
        <v>0</v>
      </c>
      <c r="W32" s="57"/>
      <c r="X32" s="97">
        <v>0</v>
      </c>
      <c r="Y32" s="97">
        <v>12</v>
      </c>
      <c r="Z32" s="235">
        <f t="shared" si="2"/>
        <v>0</v>
      </c>
      <c r="AA32" s="73">
        <v>0</v>
      </c>
      <c r="AB32" s="237">
        <f t="shared" si="35"/>
        <v>0</v>
      </c>
      <c r="AC32" s="57"/>
      <c r="AD32" s="231" t="e">
        <f>#REF!+Z32+T32+N32+H32</f>
        <v>#REF!</v>
      </c>
      <c r="AE32" s="204" t="e">
        <f>#REF!+AB32+V32+P32+J32</f>
        <v>#REF!</v>
      </c>
    </row>
    <row r="33" spans="1:38" ht="15" hidden="1">
      <c r="A33" s="96">
        <v>23</v>
      </c>
      <c r="B33" s="100"/>
      <c r="C33" s="100"/>
      <c r="D33" s="110">
        <v>0</v>
      </c>
      <c r="E33" s="110">
        <f t="shared" si="31"/>
        <v>0</v>
      </c>
      <c r="F33" s="109">
        <v>0</v>
      </c>
      <c r="G33" s="97">
        <v>12</v>
      </c>
      <c r="H33" s="187">
        <f t="shared" si="30"/>
        <v>0</v>
      </c>
      <c r="I33" s="73">
        <v>0</v>
      </c>
      <c r="J33" s="235">
        <f t="shared" si="32"/>
        <v>0</v>
      </c>
      <c r="K33" s="99"/>
      <c r="L33" s="97">
        <v>0</v>
      </c>
      <c r="M33" s="97">
        <v>12</v>
      </c>
      <c r="N33" s="235">
        <f t="shared" si="0"/>
        <v>0</v>
      </c>
      <c r="O33" s="73">
        <v>0</v>
      </c>
      <c r="P33" s="237">
        <f t="shared" si="33"/>
        <v>0</v>
      </c>
      <c r="Q33" s="57"/>
      <c r="R33" s="97">
        <v>0</v>
      </c>
      <c r="S33" s="97">
        <v>12</v>
      </c>
      <c r="T33" s="235">
        <f t="shared" si="1"/>
        <v>0</v>
      </c>
      <c r="U33" s="73">
        <v>0</v>
      </c>
      <c r="V33" s="235">
        <f t="shared" si="34"/>
        <v>0</v>
      </c>
      <c r="W33" s="57"/>
      <c r="X33" s="97">
        <v>0</v>
      </c>
      <c r="Y33" s="97">
        <v>12</v>
      </c>
      <c r="Z33" s="235">
        <f t="shared" si="2"/>
        <v>0</v>
      </c>
      <c r="AA33" s="73">
        <v>0</v>
      </c>
      <c r="AB33" s="237">
        <f t="shared" si="35"/>
        <v>0</v>
      </c>
      <c r="AC33" s="57"/>
      <c r="AD33" s="231" t="e">
        <f>#REF!+Z33+T33+N33+H33</f>
        <v>#REF!</v>
      </c>
      <c r="AE33" s="204" t="e">
        <f>#REF!+AB33+V33+P33+J33</f>
        <v>#REF!</v>
      </c>
    </row>
    <row r="34" spans="1:38" ht="15" hidden="1">
      <c r="A34" s="96">
        <v>24</v>
      </c>
      <c r="B34" s="79"/>
      <c r="C34" s="79"/>
      <c r="D34" s="110">
        <v>0</v>
      </c>
      <c r="E34" s="110">
        <f t="shared" si="31"/>
        <v>0</v>
      </c>
      <c r="F34" s="109">
        <v>0</v>
      </c>
      <c r="G34" s="97">
        <v>12</v>
      </c>
      <c r="H34" s="187">
        <f t="shared" si="30"/>
        <v>0</v>
      </c>
      <c r="I34" s="73">
        <v>0</v>
      </c>
      <c r="J34" s="235">
        <f t="shared" si="32"/>
        <v>0</v>
      </c>
      <c r="K34" s="99"/>
      <c r="L34" s="97">
        <v>0</v>
      </c>
      <c r="M34" s="97">
        <v>12</v>
      </c>
      <c r="N34" s="235">
        <f t="shared" si="0"/>
        <v>0</v>
      </c>
      <c r="O34" s="73">
        <v>0</v>
      </c>
      <c r="P34" s="237">
        <f t="shared" si="33"/>
        <v>0</v>
      </c>
      <c r="Q34" s="57"/>
      <c r="R34" s="97">
        <v>0</v>
      </c>
      <c r="S34" s="97">
        <v>12</v>
      </c>
      <c r="T34" s="235">
        <f t="shared" si="1"/>
        <v>0</v>
      </c>
      <c r="U34" s="73">
        <v>0</v>
      </c>
      <c r="V34" s="235">
        <f t="shared" si="34"/>
        <v>0</v>
      </c>
      <c r="W34" s="57"/>
      <c r="X34" s="97">
        <v>0</v>
      </c>
      <c r="Y34" s="97">
        <v>12</v>
      </c>
      <c r="Z34" s="235">
        <f t="shared" si="2"/>
        <v>0</v>
      </c>
      <c r="AA34" s="73">
        <v>0</v>
      </c>
      <c r="AB34" s="237">
        <f t="shared" si="35"/>
        <v>0</v>
      </c>
      <c r="AC34" s="57"/>
      <c r="AD34" s="231" t="e">
        <f>#REF!+Z34+T34+N34+H34</f>
        <v>#REF!</v>
      </c>
      <c r="AE34" s="204" t="e">
        <f>#REF!+AB34+V34+P34+J34</f>
        <v>#REF!</v>
      </c>
    </row>
    <row r="35" spans="1:38" ht="15" hidden="1">
      <c r="A35" s="96">
        <v>25</v>
      </c>
      <c r="B35" s="43"/>
      <c r="C35" s="43"/>
      <c r="D35" s="110">
        <v>0</v>
      </c>
      <c r="E35" s="110">
        <f t="shared" si="31"/>
        <v>0</v>
      </c>
      <c r="F35" s="109">
        <v>0</v>
      </c>
      <c r="G35" s="97">
        <v>12</v>
      </c>
      <c r="H35" s="187">
        <f t="shared" si="30"/>
        <v>0</v>
      </c>
      <c r="I35" s="73">
        <v>0</v>
      </c>
      <c r="J35" s="235">
        <f t="shared" si="32"/>
        <v>0</v>
      </c>
      <c r="K35" s="99"/>
      <c r="L35" s="97">
        <v>0</v>
      </c>
      <c r="M35" s="97">
        <v>12</v>
      </c>
      <c r="N35" s="235">
        <f t="shared" si="0"/>
        <v>0</v>
      </c>
      <c r="O35" s="73">
        <v>0</v>
      </c>
      <c r="P35" s="237">
        <f t="shared" si="33"/>
        <v>0</v>
      </c>
      <c r="Q35" s="57"/>
      <c r="R35" s="97">
        <v>0</v>
      </c>
      <c r="S35" s="97">
        <v>12</v>
      </c>
      <c r="T35" s="235">
        <f t="shared" si="1"/>
        <v>0</v>
      </c>
      <c r="U35" s="73">
        <v>0</v>
      </c>
      <c r="V35" s="235">
        <f t="shared" si="34"/>
        <v>0</v>
      </c>
      <c r="W35" s="57"/>
      <c r="X35" s="97">
        <v>0</v>
      </c>
      <c r="Y35" s="97">
        <v>12</v>
      </c>
      <c r="Z35" s="235">
        <f t="shared" si="2"/>
        <v>0</v>
      </c>
      <c r="AA35" s="73">
        <v>0</v>
      </c>
      <c r="AB35" s="237">
        <f t="shared" si="35"/>
        <v>0</v>
      </c>
      <c r="AC35" s="57"/>
      <c r="AD35" s="231" t="e">
        <f>#REF!+Z35+T35+N35+H35</f>
        <v>#REF!</v>
      </c>
      <c r="AE35" s="204" t="e">
        <f>#REF!+AB35+V35+P35+J35</f>
        <v>#REF!</v>
      </c>
    </row>
    <row r="36" spans="1:38" ht="15" hidden="1">
      <c r="A36" s="96">
        <v>26</v>
      </c>
      <c r="B36" s="43"/>
      <c r="C36" s="43"/>
      <c r="D36" s="110">
        <v>0</v>
      </c>
      <c r="E36" s="110">
        <f t="shared" si="31"/>
        <v>0</v>
      </c>
      <c r="F36" s="109">
        <v>0</v>
      </c>
      <c r="G36" s="97">
        <v>12</v>
      </c>
      <c r="H36" s="187">
        <f t="shared" si="30"/>
        <v>0</v>
      </c>
      <c r="I36" s="73">
        <v>0</v>
      </c>
      <c r="J36" s="235">
        <f t="shared" si="32"/>
        <v>0</v>
      </c>
      <c r="K36" s="99"/>
      <c r="L36" s="97">
        <v>0</v>
      </c>
      <c r="M36" s="97">
        <v>12</v>
      </c>
      <c r="N36" s="235">
        <f t="shared" si="0"/>
        <v>0</v>
      </c>
      <c r="O36" s="73">
        <v>0</v>
      </c>
      <c r="P36" s="237">
        <f t="shared" si="33"/>
        <v>0</v>
      </c>
      <c r="Q36" s="57"/>
      <c r="R36" s="97">
        <v>0</v>
      </c>
      <c r="S36" s="97">
        <v>12</v>
      </c>
      <c r="T36" s="235">
        <f t="shared" si="1"/>
        <v>0</v>
      </c>
      <c r="U36" s="73">
        <v>0</v>
      </c>
      <c r="V36" s="235">
        <f t="shared" si="34"/>
        <v>0</v>
      </c>
      <c r="W36" s="57"/>
      <c r="X36" s="97">
        <v>0</v>
      </c>
      <c r="Y36" s="97">
        <v>12</v>
      </c>
      <c r="Z36" s="235">
        <f t="shared" si="2"/>
        <v>0</v>
      </c>
      <c r="AA36" s="73">
        <v>0</v>
      </c>
      <c r="AB36" s="237">
        <f t="shared" si="35"/>
        <v>0</v>
      </c>
      <c r="AC36" s="57"/>
      <c r="AD36" s="231" t="e">
        <f>#REF!+Z36+T36+N36+H36</f>
        <v>#REF!</v>
      </c>
      <c r="AE36" s="204" t="e">
        <f>#REF!+AB36+V36+P36+J36</f>
        <v>#REF!</v>
      </c>
    </row>
    <row r="37" spans="1:38" ht="15" hidden="1">
      <c r="A37" s="96">
        <v>27</v>
      </c>
      <c r="B37" s="43"/>
      <c r="C37" s="43"/>
      <c r="D37" s="110">
        <v>0</v>
      </c>
      <c r="E37" s="110">
        <f t="shared" si="31"/>
        <v>0</v>
      </c>
      <c r="F37" s="109">
        <v>0</v>
      </c>
      <c r="G37" s="97">
        <v>12</v>
      </c>
      <c r="H37" s="187">
        <f t="shared" si="30"/>
        <v>0</v>
      </c>
      <c r="I37" s="73">
        <v>0</v>
      </c>
      <c r="J37" s="235">
        <f t="shared" si="32"/>
        <v>0</v>
      </c>
      <c r="K37" s="99"/>
      <c r="L37" s="97">
        <v>0</v>
      </c>
      <c r="M37" s="97">
        <v>12</v>
      </c>
      <c r="N37" s="235">
        <f t="shared" si="0"/>
        <v>0</v>
      </c>
      <c r="O37" s="73">
        <v>0</v>
      </c>
      <c r="P37" s="237">
        <f t="shared" si="33"/>
        <v>0</v>
      </c>
      <c r="Q37" s="57"/>
      <c r="R37" s="97">
        <v>0</v>
      </c>
      <c r="S37" s="97">
        <v>12</v>
      </c>
      <c r="T37" s="235">
        <f t="shared" si="1"/>
        <v>0</v>
      </c>
      <c r="U37" s="73">
        <v>0</v>
      </c>
      <c r="V37" s="235">
        <f t="shared" si="34"/>
        <v>0</v>
      </c>
      <c r="W37" s="57"/>
      <c r="X37" s="97">
        <v>0</v>
      </c>
      <c r="Y37" s="97">
        <v>12</v>
      </c>
      <c r="Z37" s="235">
        <f t="shared" si="2"/>
        <v>0</v>
      </c>
      <c r="AA37" s="73">
        <v>0</v>
      </c>
      <c r="AB37" s="237">
        <f t="shared" si="35"/>
        <v>0</v>
      </c>
      <c r="AC37" s="57"/>
      <c r="AD37" s="231" t="e">
        <f>#REF!+Z37+T37+N37+H37</f>
        <v>#REF!</v>
      </c>
      <c r="AE37" s="204" t="e">
        <f>#REF!+AB37+V37+P37+J37</f>
        <v>#REF!</v>
      </c>
    </row>
    <row r="38" spans="1:38" ht="15" hidden="1">
      <c r="A38" s="96">
        <v>28</v>
      </c>
      <c r="B38" s="43"/>
      <c r="C38" s="43"/>
      <c r="D38" s="110">
        <v>0</v>
      </c>
      <c r="E38" s="110">
        <f t="shared" si="31"/>
        <v>0</v>
      </c>
      <c r="F38" s="109">
        <v>0</v>
      </c>
      <c r="G38" s="97">
        <v>12</v>
      </c>
      <c r="H38" s="187">
        <f t="shared" si="30"/>
        <v>0</v>
      </c>
      <c r="I38" s="73">
        <v>0</v>
      </c>
      <c r="J38" s="235">
        <f t="shared" si="32"/>
        <v>0</v>
      </c>
      <c r="K38" s="99"/>
      <c r="L38" s="97">
        <v>0</v>
      </c>
      <c r="M38" s="97">
        <v>12</v>
      </c>
      <c r="N38" s="235">
        <f t="shared" si="0"/>
        <v>0</v>
      </c>
      <c r="O38" s="73">
        <v>0</v>
      </c>
      <c r="P38" s="237">
        <f t="shared" si="33"/>
        <v>0</v>
      </c>
      <c r="Q38" s="57"/>
      <c r="R38" s="97">
        <v>0</v>
      </c>
      <c r="S38" s="97">
        <v>12</v>
      </c>
      <c r="T38" s="235">
        <f t="shared" si="1"/>
        <v>0</v>
      </c>
      <c r="U38" s="73">
        <v>0</v>
      </c>
      <c r="V38" s="235">
        <f t="shared" si="34"/>
        <v>0</v>
      </c>
      <c r="W38" s="57"/>
      <c r="X38" s="97">
        <v>0</v>
      </c>
      <c r="Y38" s="97">
        <v>12</v>
      </c>
      <c r="Z38" s="235">
        <f t="shared" si="2"/>
        <v>0</v>
      </c>
      <c r="AA38" s="73">
        <v>0</v>
      </c>
      <c r="AB38" s="237">
        <f t="shared" si="35"/>
        <v>0</v>
      </c>
      <c r="AC38" s="57"/>
      <c r="AD38" s="231" t="e">
        <f>#REF!+Z38+T38+N38+H38</f>
        <v>#REF!</v>
      </c>
      <c r="AE38" s="204" t="e">
        <f>#REF!+AB38+V38+P38+J38</f>
        <v>#REF!</v>
      </c>
    </row>
    <row r="39" spans="1:38" ht="15" hidden="1">
      <c r="A39" s="96">
        <v>29</v>
      </c>
      <c r="B39" s="43"/>
      <c r="C39" s="43"/>
      <c r="D39" s="110">
        <v>0</v>
      </c>
      <c r="E39" s="110">
        <f t="shared" si="31"/>
        <v>0</v>
      </c>
      <c r="F39" s="109">
        <v>0</v>
      </c>
      <c r="G39" s="97">
        <v>12</v>
      </c>
      <c r="H39" s="187">
        <f t="shared" si="30"/>
        <v>0</v>
      </c>
      <c r="I39" s="73">
        <v>0</v>
      </c>
      <c r="J39" s="235">
        <f t="shared" si="32"/>
        <v>0</v>
      </c>
      <c r="K39" s="99"/>
      <c r="L39" s="97">
        <v>0</v>
      </c>
      <c r="M39" s="97">
        <v>12</v>
      </c>
      <c r="N39" s="235">
        <f t="shared" si="0"/>
        <v>0</v>
      </c>
      <c r="O39" s="73">
        <v>0</v>
      </c>
      <c r="P39" s="237">
        <f t="shared" si="33"/>
        <v>0</v>
      </c>
      <c r="Q39" s="57"/>
      <c r="R39" s="97">
        <v>0</v>
      </c>
      <c r="S39" s="97">
        <v>12</v>
      </c>
      <c r="T39" s="235">
        <f t="shared" si="1"/>
        <v>0</v>
      </c>
      <c r="U39" s="73">
        <v>0</v>
      </c>
      <c r="V39" s="235">
        <f t="shared" si="34"/>
        <v>0</v>
      </c>
      <c r="W39" s="57"/>
      <c r="X39" s="97">
        <v>0</v>
      </c>
      <c r="Y39" s="97">
        <v>12</v>
      </c>
      <c r="Z39" s="235">
        <f t="shared" si="2"/>
        <v>0</v>
      </c>
      <c r="AA39" s="73">
        <v>0</v>
      </c>
      <c r="AB39" s="237">
        <f t="shared" si="35"/>
        <v>0</v>
      </c>
      <c r="AC39" s="57"/>
      <c r="AD39" s="231" t="e">
        <f>#REF!+Z39+T39+N39+H39</f>
        <v>#REF!</v>
      </c>
      <c r="AE39" s="204" t="e">
        <f>#REF!+AB39+V39+P39+J39</f>
        <v>#REF!</v>
      </c>
    </row>
    <row r="40" spans="1:38" ht="15" hidden="1">
      <c r="A40" s="96">
        <v>30</v>
      </c>
      <c r="B40" s="43"/>
      <c r="C40" s="43"/>
      <c r="D40" s="110">
        <v>0</v>
      </c>
      <c r="E40" s="110">
        <f t="shared" si="31"/>
        <v>0</v>
      </c>
      <c r="F40" s="109">
        <v>0</v>
      </c>
      <c r="G40" s="97">
        <v>12</v>
      </c>
      <c r="H40" s="187">
        <f t="shared" si="30"/>
        <v>0</v>
      </c>
      <c r="I40" s="73">
        <v>0</v>
      </c>
      <c r="J40" s="235">
        <f t="shared" si="32"/>
        <v>0</v>
      </c>
      <c r="K40" s="99"/>
      <c r="L40" s="97">
        <v>0</v>
      </c>
      <c r="M40" s="97">
        <v>12</v>
      </c>
      <c r="N40" s="235">
        <f t="shared" si="0"/>
        <v>0</v>
      </c>
      <c r="O40" s="73">
        <v>0</v>
      </c>
      <c r="P40" s="237">
        <f t="shared" si="33"/>
        <v>0</v>
      </c>
      <c r="Q40" s="57"/>
      <c r="R40" s="97">
        <v>0</v>
      </c>
      <c r="S40" s="97">
        <v>12</v>
      </c>
      <c r="T40" s="235">
        <f t="shared" si="1"/>
        <v>0</v>
      </c>
      <c r="U40" s="73">
        <v>0</v>
      </c>
      <c r="V40" s="235">
        <f t="shared" si="34"/>
        <v>0</v>
      </c>
      <c r="W40" s="57"/>
      <c r="X40" s="97">
        <v>0</v>
      </c>
      <c r="Y40" s="97">
        <v>12</v>
      </c>
      <c r="Z40" s="235">
        <f t="shared" si="2"/>
        <v>0</v>
      </c>
      <c r="AA40" s="73">
        <v>0</v>
      </c>
      <c r="AB40" s="237">
        <f t="shared" si="35"/>
        <v>0</v>
      </c>
      <c r="AC40" s="57"/>
      <c r="AD40" s="231" t="e">
        <f>#REF!+Z40+T40+N40+H40</f>
        <v>#REF!</v>
      </c>
      <c r="AE40" s="204" t="e">
        <f>#REF!+AB40+V40+P40+J40</f>
        <v>#REF!</v>
      </c>
    </row>
    <row r="41" spans="1:38" ht="15" hidden="1">
      <c r="A41" s="49">
        <v>31</v>
      </c>
      <c r="B41" s="101"/>
      <c r="C41" s="49"/>
      <c r="D41" s="112">
        <v>0</v>
      </c>
      <c r="E41" s="113">
        <f t="shared" si="31"/>
        <v>0</v>
      </c>
      <c r="F41" s="109">
        <v>0</v>
      </c>
      <c r="G41" s="102">
        <v>12</v>
      </c>
      <c r="H41" s="187">
        <f t="shared" si="30"/>
        <v>0</v>
      </c>
      <c r="I41" s="74">
        <v>0</v>
      </c>
      <c r="J41" s="235">
        <f t="shared" si="32"/>
        <v>0</v>
      </c>
      <c r="K41" s="103"/>
      <c r="L41" s="102">
        <v>0</v>
      </c>
      <c r="M41" s="102">
        <v>12</v>
      </c>
      <c r="N41" s="235">
        <f t="shared" si="0"/>
        <v>0</v>
      </c>
      <c r="O41" s="74">
        <v>0</v>
      </c>
      <c r="P41" s="238">
        <f t="shared" si="33"/>
        <v>0</v>
      </c>
      <c r="Q41" s="62"/>
      <c r="R41" s="97">
        <v>0</v>
      </c>
      <c r="S41" s="102">
        <v>12</v>
      </c>
      <c r="T41" s="235">
        <f t="shared" si="1"/>
        <v>0</v>
      </c>
      <c r="U41" s="74">
        <v>0</v>
      </c>
      <c r="V41" s="235">
        <f t="shared" si="34"/>
        <v>0</v>
      </c>
      <c r="W41" s="62"/>
      <c r="X41" s="102">
        <v>0</v>
      </c>
      <c r="Y41" s="102">
        <v>12</v>
      </c>
      <c r="Z41" s="235">
        <f t="shared" si="2"/>
        <v>0</v>
      </c>
      <c r="AA41" s="74">
        <v>0</v>
      </c>
      <c r="AB41" s="238">
        <f t="shared" si="35"/>
        <v>0</v>
      </c>
      <c r="AC41" s="62"/>
      <c r="AD41" s="231" t="e">
        <f>#REF!+Z41+T41+N41+H41</f>
        <v>#REF!</v>
      </c>
      <c r="AE41" s="204" t="e">
        <f>#REF!+AB41+V41+P41+J41</f>
        <v>#REF!</v>
      </c>
    </row>
    <row r="42" spans="1:38" ht="15">
      <c r="B42" s="10"/>
      <c r="E42" s="43" t="s">
        <v>22</v>
      </c>
      <c r="F42" s="119">
        <f>SUM(F8:F41)</f>
        <v>11280</v>
      </c>
      <c r="G42" s="105"/>
      <c r="H42" s="189">
        <f>SUM(H8:H41)</f>
        <v>0</v>
      </c>
      <c r="I42" s="105"/>
      <c r="J42" s="217">
        <f>SUM(J8:J41)</f>
        <v>0</v>
      </c>
      <c r="K42" s="106"/>
      <c r="L42" s="120">
        <f>SUM(L8:L41)</f>
        <v>11280</v>
      </c>
      <c r="M42" s="105"/>
      <c r="N42" s="217">
        <f>SUM(N8:N41)</f>
        <v>0</v>
      </c>
      <c r="O42" s="105"/>
      <c r="P42" s="217">
        <f>SUM(P8:P41)</f>
        <v>0</v>
      </c>
      <c r="Q42" s="107"/>
      <c r="R42" s="120">
        <f>SUM(R8:R41)</f>
        <v>11280</v>
      </c>
      <c r="S42" s="105"/>
      <c r="T42" s="217">
        <f>SUM(T8:T41)</f>
        <v>0</v>
      </c>
      <c r="U42" s="105"/>
      <c r="V42" s="217">
        <f>SUM(V8:V41)</f>
        <v>0</v>
      </c>
      <c r="W42" s="107"/>
      <c r="X42" s="120">
        <f>SUM(X8:X41)</f>
        <v>11280</v>
      </c>
      <c r="Y42" s="105"/>
      <c r="Z42" s="217">
        <f>SUM(Z8:Z41)</f>
        <v>0</v>
      </c>
      <c r="AA42" s="105"/>
      <c r="AB42" s="217">
        <f>SUM(AB8:AB41)</f>
        <v>0</v>
      </c>
      <c r="AC42" s="107"/>
      <c r="AD42" s="217">
        <f>Z42+T42+N42+H42</f>
        <v>0</v>
      </c>
      <c r="AE42" s="217">
        <f>AB42+V42+P42+J42</f>
        <v>0</v>
      </c>
      <c r="AF42" s="43"/>
      <c r="AG42" s="43"/>
      <c r="AH42" s="43"/>
      <c r="AI42" s="43"/>
      <c r="AJ42" s="43"/>
      <c r="AK42" s="43"/>
      <c r="AL42" s="43"/>
    </row>
    <row r="43" spans="1:38">
      <c r="B43" s="10"/>
      <c r="F43" s="11"/>
      <c r="G43" s="6"/>
      <c r="H43" s="15"/>
      <c r="I43" s="6"/>
      <c r="J43" s="15"/>
      <c r="K43" s="23"/>
      <c r="L43" s="11"/>
      <c r="M43" s="6"/>
      <c r="N43" s="15"/>
      <c r="O43" s="6"/>
      <c r="P43" s="15"/>
      <c r="Q43" s="8"/>
      <c r="R43" s="11"/>
      <c r="S43" s="6"/>
      <c r="T43" s="15"/>
      <c r="U43" s="6"/>
      <c r="V43" s="15"/>
      <c r="W43" s="8"/>
      <c r="X43" s="11"/>
      <c r="Y43" s="6"/>
      <c r="Z43" s="15"/>
      <c r="AA43" s="6"/>
      <c r="AB43" s="15"/>
      <c r="AC43" s="8"/>
      <c r="AD43" s="15"/>
      <c r="AE43" s="15"/>
    </row>
    <row r="44" spans="1:38">
      <c r="B44" s="10"/>
      <c r="F44" s="11"/>
      <c r="G44" s="6"/>
      <c r="H44" s="15"/>
      <c r="I44" s="6"/>
      <c r="J44" s="15"/>
      <c r="K44" s="23"/>
      <c r="L44" s="11"/>
      <c r="M44" s="6"/>
      <c r="N44" s="15"/>
      <c r="O44" s="6"/>
      <c r="P44" s="15"/>
      <c r="Q44" s="8"/>
      <c r="R44" s="11"/>
      <c r="S44" s="6"/>
      <c r="T44" s="15"/>
      <c r="U44" s="6"/>
      <c r="V44" s="15"/>
      <c r="W44" s="8"/>
      <c r="X44" s="11"/>
      <c r="Y44" s="6"/>
      <c r="Z44" s="15"/>
      <c r="AA44" s="6"/>
      <c r="AB44" s="15"/>
      <c r="AC44" s="8"/>
      <c r="AD44" s="15"/>
      <c r="AE44" s="15"/>
    </row>
    <row r="45" spans="1:38">
      <c r="B45" s="10"/>
      <c r="F45" s="11"/>
      <c r="G45" s="6"/>
      <c r="H45" s="15"/>
      <c r="I45" s="6"/>
      <c r="J45" s="15"/>
      <c r="K45" s="23"/>
      <c r="L45" s="11"/>
      <c r="M45" s="6"/>
      <c r="N45" s="15"/>
      <c r="O45" s="6"/>
      <c r="P45" s="15"/>
      <c r="Q45" s="8"/>
      <c r="R45" s="11"/>
      <c r="S45" s="6"/>
      <c r="T45" s="15"/>
      <c r="U45" s="6"/>
      <c r="V45" s="15"/>
      <c r="W45" s="8"/>
      <c r="X45" s="11"/>
      <c r="Y45" s="6"/>
      <c r="Z45" s="15"/>
      <c r="AA45" s="6"/>
      <c r="AB45" s="15"/>
      <c r="AC45" s="8"/>
      <c r="AD45" s="15"/>
      <c r="AE45" s="15"/>
    </row>
    <row r="46" spans="1:38">
      <c r="B46" s="10"/>
      <c r="J46" s="3"/>
      <c r="K46" s="8"/>
      <c r="N46" s="3"/>
    </row>
    <row r="47" spans="1:38">
      <c r="B47" s="10"/>
      <c r="N47" s="3"/>
    </row>
    <row r="48" spans="1:38">
      <c r="B48" s="10"/>
      <c r="F48" s="6"/>
      <c r="G48" s="6"/>
    </row>
    <row r="49" spans="2:13" ht="15">
      <c r="B49" s="104"/>
      <c r="C49" s="43"/>
      <c r="D49" s="46" t="s">
        <v>32</v>
      </c>
      <c r="E49" s="177">
        <v>1880</v>
      </c>
      <c r="F49" s="117"/>
      <c r="G49" s="185"/>
    </row>
    <row r="50" spans="2:13" ht="15">
      <c r="B50" s="104"/>
      <c r="C50" s="43"/>
      <c r="D50" s="46"/>
      <c r="E50" s="122"/>
      <c r="F50" s="6"/>
      <c r="G50" s="6"/>
    </row>
    <row r="51" spans="2:13" ht="15">
      <c r="B51" s="104"/>
      <c r="C51" s="43"/>
      <c r="D51" s="46"/>
      <c r="E51" s="63"/>
      <c r="F51" s="6"/>
      <c r="G51" s="186"/>
    </row>
    <row r="52" spans="2:13" ht="15">
      <c r="B52" s="104"/>
      <c r="C52" s="43"/>
      <c r="D52" s="46" t="s">
        <v>23</v>
      </c>
      <c r="E52" s="176">
        <v>0</v>
      </c>
      <c r="F52" s="118"/>
      <c r="G52" s="105"/>
    </row>
    <row r="53" spans="2:13" ht="15">
      <c r="B53" s="104"/>
      <c r="C53" s="65"/>
      <c r="D53" s="46"/>
      <c r="E53" s="123"/>
      <c r="F53" s="8"/>
      <c r="G53" s="68"/>
    </row>
    <row r="54" spans="2:13" ht="15">
      <c r="B54" s="43"/>
      <c r="C54" s="65"/>
      <c r="D54" s="43"/>
      <c r="E54" s="59"/>
      <c r="G54" s="8"/>
    </row>
    <row r="55" spans="2:13" ht="15" hidden="1">
      <c r="B55" s="43"/>
      <c r="C55" s="43"/>
      <c r="D55" s="46" t="s">
        <v>24</v>
      </c>
      <c r="E55" s="78">
        <v>41730</v>
      </c>
      <c r="F55" s="124" t="s">
        <v>119</v>
      </c>
      <c r="G55" s="184" t="s">
        <v>117</v>
      </c>
    </row>
    <row r="56" spans="2:13" ht="15" hidden="1">
      <c r="B56" s="104" t="s">
        <v>25</v>
      </c>
      <c r="C56" s="65"/>
      <c r="D56" s="43"/>
      <c r="E56" s="43"/>
      <c r="F56" s="5"/>
    </row>
    <row r="57" spans="2:13" ht="15" hidden="1">
      <c r="B57" s="43"/>
      <c r="C57" s="43"/>
      <c r="D57" s="46" t="s">
        <v>26</v>
      </c>
      <c r="E57" s="121">
        <v>0</v>
      </c>
      <c r="F57" s="124" t="s">
        <v>119</v>
      </c>
      <c r="G57" s="77" t="s">
        <v>118</v>
      </c>
    </row>
    <row r="58" spans="2:13" ht="15" hidden="1">
      <c r="B58" s="43"/>
      <c r="C58" s="65"/>
      <c r="D58" s="46"/>
      <c r="E58" s="58"/>
    </row>
    <row r="59" spans="2:13" ht="15" hidden="1">
      <c r="B59" s="43" t="s">
        <v>27</v>
      </c>
      <c r="C59" s="43"/>
      <c r="D59" s="43"/>
      <c r="E59" s="43"/>
    </row>
    <row r="61" spans="2:13">
      <c r="K61" s="8"/>
      <c r="M61" s="8"/>
    </row>
    <row r="62" spans="2:13">
      <c r="K62" s="8"/>
      <c r="M62" s="8"/>
    </row>
    <row r="63" spans="2:13">
      <c r="K63" s="8"/>
      <c r="M63" s="8"/>
    </row>
    <row r="64" spans="2:13">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K157" s="8"/>
      <c r="M157" s="8"/>
    </row>
    <row r="158" spans="11:13">
      <c r="K158" s="8"/>
      <c r="M158" s="8"/>
    </row>
    <row r="159" spans="11:13">
      <c r="K159" s="8"/>
      <c r="M159" s="8"/>
    </row>
    <row r="160" spans="11:13">
      <c r="K160" s="8"/>
      <c r="M160" s="8"/>
    </row>
    <row r="161" spans="13:13">
      <c r="M161" s="8"/>
    </row>
    <row r="162" spans="13:13">
      <c r="M162" s="8"/>
    </row>
    <row r="163" spans="13:13">
      <c r="M163" s="8"/>
    </row>
    <row r="164" spans="13:13">
      <c r="M164" s="8"/>
    </row>
    <row r="165" spans="13:13">
      <c r="M165" s="8"/>
    </row>
    <row r="166" spans="13:13">
      <c r="M166" s="8"/>
    </row>
    <row r="167" spans="13:13">
      <c r="M167" s="8"/>
    </row>
    <row r="168" spans="13:13">
      <c r="M168" s="8"/>
    </row>
    <row r="169" spans="13:13">
      <c r="M169" s="8"/>
    </row>
    <row r="170" spans="13:13">
      <c r="M170" s="8"/>
    </row>
  </sheetData>
  <phoneticPr fontId="0" type="noConversion"/>
  <pageMargins left="0.25" right="0.25" top="0.75" bottom="0.75" header="0.3" footer="0.3"/>
  <pageSetup orientation="landscape" blackAndWhite="1" horizontalDpi="4294967292"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W140"/>
  <sheetViews>
    <sheetView zoomScale="85" zoomScaleNormal="85" workbookViewId="0">
      <selection activeCell="R17" sqref="R17"/>
    </sheetView>
  </sheetViews>
  <sheetFormatPr defaultRowHeight="12.75"/>
  <cols>
    <col min="1" max="1" width="3.5703125" customWidth="1"/>
    <col min="2" max="2" width="28.7109375" customWidth="1"/>
    <col min="3" max="3" width="9.85546875" customWidth="1"/>
    <col min="5" max="5" width="10.5703125" customWidth="1"/>
    <col min="6" max="6" width="9.85546875" customWidth="1"/>
    <col min="8" max="8" width="10.42578125" customWidth="1"/>
    <col min="9" max="9" width="10.140625" customWidth="1"/>
    <col min="11" max="11" width="10.5703125" customWidth="1"/>
    <col min="12" max="12" width="10" customWidth="1"/>
    <col min="14" max="14" width="10.42578125" customWidth="1"/>
    <col min="15" max="15" width="11.7109375" customWidth="1"/>
  </cols>
  <sheetData>
    <row r="1" spans="1:53" ht="16.5" thickBot="1">
      <c r="A1" s="37" t="s">
        <v>33</v>
      </c>
      <c r="B1" s="18"/>
      <c r="C1" s="18"/>
      <c r="D1" s="18"/>
    </row>
    <row r="2" spans="1:53" ht="18">
      <c r="A2" s="38" t="str">
        <f>SUMMARY!A2</f>
        <v>Contractor's Name**</v>
      </c>
    </row>
    <row r="3" spans="1:53" ht="15.75">
      <c r="A3" s="125" t="str">
        <f>SUMMARY!A4</f>
        <v xml:space="preserve">Request For Proposal </v>
      </c>
    </row>
    <row r="6" spans="1:53" ht="15">
      <c r="A6" s="43"/>
      <c r="B6" s="43"/>
      <c r="C6" s="107"/>
      <c r="D6" s="126" t="s">
        <v>34</v>
      </c>
      <c r="E6" s="127"/>
      <c r="F6" s="107"/>
      <c r="G6" s="126" t="s">
        <v>35</v>
      </c>
      <c r="H6" s="127"/>
      <c r="I6" s="107"/>
      <c r="J6" s="126" t="s">
        <v>36</v>
      </c>
      <c r="K6" s="127"/>
      <c r="L6" s="107"/>
      <c r="M6" s="126" t="s">
        <v>37</v>
      </c>
      <c r="N6" s="127"/>
      <c r="O6" s="43"/>
      <c r="P6" s="43"/>
    </row>
    <row r="7" spans="1:53" ht="15">
      <c r="A7" s="43"/>
      <c r="B7" s="43"/>
      <c r="C7" s="128" t="s">
        <v>41</v>
      </c>
      <c r="D7" s="58" t="s">
        <v>41</v>
      </c>
      <c r="E7" s="56"/>
      <c r="F7" s="128" t="s">
        <v>41</v>
      </c>
      <c r="G7" s="58" t="s">
        <v>41</v>
      </c>
      <c r="H7" s="56"/>
      <c r="I7" s="128" t="s">
        <v>41</v>
      </c>
      <c r="J7" s="58" t="s">
        <v>41</v>
      </c>
      <c r="K7" s="56"/>
      <c r="L7" s="128" t="s">
        <v>41</v>
      </c>
      <c r="M7" s="58" t="s">
        <v>41</v>
      </c>
      <c r="N7" s="56"/>
      <c r="O7" s="59"/>
      <c r="P7" s="59"/>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row>
    <row r="8" spans="1:53" ht="15">
      <c r="A8" s="86"/>
      <c r="B8" s="63" t="s">
        <v>42</v>
      </c>
      <c r="C8" s="87" t="s">
        <v>43</v>
      </c>
      <c r="D8" s="63" t="s">
        <v>44</v>
      </c>
      <c r="E8" s="129" t="s">
        <v>45</v>
      </c>
      <c r="F8" s="87" t="s">
        <v>43</v>
      </c>
      <c r="G8" s="63" t="s">
        <v>44</v>
      </c>
      <c r="H8" s="129" t="s">
        <v>45</v>
      </c>
      <c r="I8" s="87" t="s">
        <v>43</v>
      </c>
      <c r="J8" s="63" t="s">
        <v>44</v>
      </c>
      <c r="K8" s="129" t="s">
        <v>45</v>
      </c>
      <c r="L8" s="87" t="s">
        <v>43</v>
      </c>
      <c r="M8" s="63" t="s">
        <v>44</v>
      </c>
      <c r="N8" s="129" t="s">
        <v>45</v>
      </c>
      <c r="O8" s="121" t="s">
        <v>5</v>
      </c>
      <c r="P8" s="59"/>
      <c r="Q8" s="8"/>
      <c r="R8" s="8"/>
      <c r="S8" s="8"/>
      <c r="T8" s="8"/>
    </row>
    <row r="9" spans="1:53" ht="15">
      <c r="A9" s="80">
        <v>1</v>
      </c>
      <c r="B9" s="43"/>
      <c r="C9" s="231">
        <v>0</v>
      </c>
      <c r="D9" s="131">
        <v>0</v>
      </c>
      <c r="E9" s="217">
        <f>ROUND((+D9*C9),2)</f>
        <v>0</v>
      </c>
      <c r="F9" s="231">
        <v>0</v>
      </c>
      <c r="G9" s="131">
        <v>0</v>
      </c>
      <c r="H9" s="217">
        <f>ROUND((+G9*F9),2)</f>
        <v>0</v>
      </c>
      <c r="I9" s="231">
        <v>0</v>
      </c>
      <c r="J9" s="131">
        <v>0</v>
      </c>
      <c r="K9" s="217">
        <f>ROUND((+J9*I9),2)</f>
        <v>0</v>
      </c>
      <c r="L9" s="231">
        <v>0</v>
      </c>
      <c r="M9" s="131">
        <v>0</v>
      </c>
      <c r="N9" s="217">
        <f>ROUND((+M9*L9),2)</f>
        <v>0</v>
      </c>
      <c r="O9" s="217">
        <f>N9+K9+H9+E9</f>
        <v>0</v>
      </c>
      <c r="P9" s="43"/>
    </row>
    <row r="10" spans="1:53" ht="15">
      <c r="A10" s="80">
        <v>2</v>
      </c>
      <c r="B10" s="43"/>
      <c r="C10" s="231">
        <v>0</v>
      </c>
      <c r="D10" s="131">
        <v>0</v>
      </c>
      <c r="E10" s="217">
        <f t="shared" ref="E10:E25" si="0">ROUND((+D10*C10),2)</f>
        <v>0</v>
      </c>
      <c r="F10" s="231">
        <v>0</v>
      </c>
      <c r="G10" s="131">
        <v>0</v>
      </c>
      <c r="H10" s="217">
        <f t="shared" ref="H10:H25" si="1">ROUND((+G10*F10),2)</f>
        <v>0</v>
      </c>
      <c r="I10" s="231">
        <v>0</v>
      </c>
      <c r="J10" s="131">
        <v>0</v>
      </c>
      <c r="K10" s="217">
        <f t="shared" ref="K10:K25" si="2">ROUND((+J10*I10),2)</f>
        <v>0</v>
      </c>
      <c r="L10" s="231">
        <v>0</v>
      </c>
      <c r="M10" s="131">
        <v>0</v>
      </c>
      <c r="N10" s="217">
        <f t="shared" ref="N10:N25" si="3">ROUND((+M10*L10),2)</f>
        <v>0</v>
      </c>
      <c r="O10" s="217">
        <f t="shared" ref="O10:O38" si="4">N10+K10+H10+E10</f>
        <v>0</v>
      </c>
      <c r="P10" s="43"/>
    </row>
    <row r="11" spans="1:53" ht="15">
      <c r="A11" s="80">
        <v>3</v>
      </c>
      <c r="B11" s="43"/>
      <c r="C11" s="231">
        <v>0</v>
      </c>
      <c r="D11" s="131">
        <v>0</v>
      </c>
      <c r="E11" s="217">
        <f t="shared" si="0"/>
        <v>0</v>
      </c>
      <c r="F11" s="231">
        <v>0</v>
      </c>
      <c r="G11" s="131">
        <v>0</v>
      </c>
      <c r="H11" s="217">
        <f t="shared" si="1"/>
        <v>0</v>
      </c>
      <c r="I11" s="231">
        <v>0</v>
      </c>
      <c r="J11" s="131">
        <v>0</v>
      </c>
      <c r="K11" s="217">
        <f t="shared" si="2"/>
        <v>0</v>
      </c>
      <c r="L11" s="231">
        <v>0</v>
      </c>
      <c r="M11" s="131">
        <v>0</v>
      </c>
      <c r="N11" s="217">
        <f t="shared" si="3"/>
        <v>0</v>
      </c>
      <c r="O11" s="217">
        <f t="shared" si="4"/>
        <v>0</v>
      </c>
      <c r="P11" s="43"/>
    </row>
    <row r="12" spans="1:53" ht="15">
      <c r="A12" s="80">
        <v>4</v>
      </c>
      <c r="B12" s="43"/>
      <c r="C12" s="231">
        <v>0</v>
      </c>
      <c r="D12" s="131">
        <v>0</v>
      </c>
      <c r="E12" s="217">
        <f t="shared" si="0"/>
        <v>0</v>
      </c>
      <c r="F12" s="231">
        <v>0</v>
      </c>
      <c r="G12" s="131">
        <v>0</v>
      </c>
      <c r="H12" s="217">
        <f t="shared" si="1"/>
        <v>0</v>
      </c>
      <c r="I12" s="231">
        <v>0</v>
      </c>
      <c r="J12" s="131">
        <v>0</v>
      </c>
      <c r="K12" s="217">
        <f t="shared" si="2"/>
        <v>0</v>
      </c>
      <c r="L12" s="231">
        <v>0</v>
      </c>
      <c r="M12" s="131">
        <v>0</v>
      </c>
      <c r="N12" s="217">
        <f t="shared" si="3"/>
        <v>0</v>
      </c>
      <c r="O12" s="217">
        <f t="shared" si="4"/>
        <v>0</v>
      </c>
      <c r="P12" s="43"/>
    </row>
    <row r="13" spans="1:53" ht="15">
      <c r="A13" s="80">
        <v>5</v>
      </c>
      <c r="B13" s="43"/>
      <c r="C13" s="231">
        <v>0</v>
      </c>
      <c r="D13" s="131">
        <v>0</v>
      </c>
      <c r="E13" s="217">
        <f t="shared" si="0"/>
        <v>0</v>
      </c>
      <c r="F13" s="231">
        <v>0</v>
      </c>
      <c r="G13" s="131">
        <v>0</v>
      </c>
      <c r="H13" s="217">
        <f t="shared" si="1"/>
        <v>0</v>
      </c>
      <c r="I13" s="231">
        <v>0</v>
      </c>
      <c r="J13" s="131">
        <v>0</v>
      </c>
      <c r="K13" s="217">
        <f t="shared" si="2"/>
        <v>0</v>
      </c>
      <c r="L13" s="231">
        <v>0</v>
      </c>
      <c r="M13" s="131">
        <v>0</v>
      </c>
      <c r="N13" s="217">
        <f t="shared" si="3"/>
        <v>0</v>
      </c>
      <c r="O13" s="217">
        <f t="shared" si="4"/>
        <v>0</v>
      </c>
      <c r="P13" s="43"/>
    </row>
    <row r="14" spans="1:53" ht="15">
      <c r="A14" s="80">
        <v>6</v>
      </c>
      <c r="B14" s="43"/>
      <c r="C14" s="231">
        <v>0</v>
      </c>
      <c r="D14" s="131">
        <v>0</v>
      </c>
      <c r="E14" s="217">
        <f t="shared" si="0"/>
        <v>0</v>
      </c>
      <c r="F14" s="231">
        <v>0</v>
      </c>
      <c r="G14" s="131">
        <v>0</v>
      </c>
      <c r="H14" s="217">
        <f t="shared" si="1"/>
        <v>0</v>
      </c>
      <c r="I14" s="231">
        <v>0</v>
      </c>
      <c r="J14" s="131">
        <v>0</v>
      </c>
      <c r="K14" s="217">
        <f t="shared" si="2"/>
        <v>0</v>
      </c>
      <c r="L14" s="231">
        <v>0</v>
      </c>
      <c r="M14" s="131">
        <v>0</v>
      </c>
      <c r="N14" s="217">
        <f t="shared" si="3"/>
        <v>0</v>
      </c>
      <c r="O14" s="217">
        <f t="shared" si="4"/>
        <v>0</v>
      </c>
      <c r="P14" s="43"/>
    </row>
    <row r="15" spans="1:53" ht="15">
      <c r="A15" s="50">
        <v>7</v>
      </c>
      <c r="B15" s="43"/>
      <c r="C15" s="231">
        <v>0</v>
      </c>
      <c r="D15" s="131">
        <v>0</v>
      </c>
      <c r="E15" s="217">
        <f t="shared" si="0"/>
        <v>0</v>
      </c>
      <c r="F15" s="231">
        <v>0</v>
      </c>
      <c r="G15" s="131">
        <v>0</v>
      </c>
      <c r="H15" s="217">
        <f t="shared" si="1"/>
        <v>0</v>
      </c>
      <c r="I15" s="231">
        <v>0</v>
      </c>
      <c r="J15" s="131">
        <v>0</v>
      </c>
      <c r="K15" s="217">
        <f t="shared" si="2"/>
        <v>0</v>
      </c>
      <c r="L15" s="231">
        <v>0</v>
      </c>
      <c r="M15" s="131">
        <v>0</v>
      </c>
      <c r="N15" s="217">
        <f t="shared" si="3"/>
        <v>0</v>
      </c>
      <c r="O15" s="217">
        <f t="shared" si="4"/>
        <v>0</v>
      </c>
      <c r="P15" s="43"/>
    </row>
    <row r="16" spans="1:53" ht="15">
      <c r="A16" s="80">
        <v>8</v>
      </c>
      <c r="B16" s="43"/>
      <c r="C16" s="231">
        <v>0</v>
      </c>
      <c r="D16" s="131">
        <v>0</v>
      </c>
      <c r="E16" s="217">
        <f t="shared" si="0"/>
        <v>0</v>
      </c>
      <c r="F16" s="231">
        <v>0</v>
      </c>
      <c r="G16" s="131">
        <v>0</v>
      </c>
      <c r="H16" s="217">
        <f t="shared" si="1"/>
        <v>0</v>
      </c>
      <c r="I16" s="231">
        <v>0</v>
      </c>
      <c r="J16" s="131">
        <v>0</v>
      </c>
      <c r="K16" s="217">
        <f t="shared" si="2"/>
        <v>0</v>
      </c>
      <c r="L16" s="231">
        <v>0</v>
      </c>
      <c r="M16" s="131">
        <v>0</v>
      </c>
      <c r="N16" s="217">
        <f t="shared" si="3"/>
        <v>0</v>
      </c>
      <c r="O16" s="217">
        <f t="shared" si="4"/>
        <v>0</v>
      </c>
      <c r="P16" s="43"/>
    </row>
    <row r="17" spans="1:101" ht="15">
      <c r="A17" s="80">
        <v>9</v>
      </c>
      <c r="B17" s="43"/>
      <c r="C17" s="231">
        <v>0</v>
      </c>
      <c r="D17" s="131">
        <v>0</v>
      </c>
      <c r="E17" s="217">
        <f t="shared" si="0"/>
        <v>0</v>
      </c>
      <c r="F17" s="231">
        <v>0</v>
      </c>
      <c r="G17" s="131">
        <v>0</v>
      </c>
      <c r="H17" s="217">
        <f t="shared" si="1"/>
        <v>0</v>
      </c>
      <c r="I17" s="231">
        <v>0</v>
      </c>
      <c r="J17" s="131">
        <v>0</v>
      </c>
      <c r="K17" s="217">
        <f t="shared" si="2"/>
        <v>0</v>
      </c>
      <c r="L17" s="231">
        <v>0</v>
      </c>
      <c r="M17" s="131">
        <v>0</v>
      </c>
      <c r="N17" s="217">
        <f t="shared" si="3"/>
        <v>0</v>
      </c>
      <c r="O17" s="217">
        <f t="shared" si="4"/>
        <v>0</v>
      </c>
      <c r="P17" s="43"/>
    </row>
    <row r="18" spans="1:101" ht="15">
      <c r="A18" s="80">
        <v>10</v>
      </c>
      <c r="B18" s="43"/>
      <c r="C18" s="231">
        <v>0</v>
      </c>
      <c r="D18" s="131">
        <v>0</v>
      </c>
      <c r="E18" s="217">
        <f t="shared" si="0"/>
        <v>0</v>
      </c>
      <c r="F18" s="231">
        <v>0</v>
      </c>
      <c r="G18" s="131">
        <v>0</v>
      </c>
      <c r="H18" s="217">
        <f t="shared" si="1"/>
        <v>0</v>
      </c>
      <c r="I18" s="231">
        <v>0</v>
      </c>
      <c r="J18" s="131">
        <v>0</v>
      </c>
      <c r="K18" s="217">
        <f t="shared" si="2"/>
        <v>0</v>
      </c>
      <c r="L18" s="231">
        <v>0</v>
      </c>
      <c r="M18" s="131">
        <v>0</v>
      </c>
      <c r="N18" s="217">
        <f t="shared" si="3"/>
        <v>0</v>
      </c>
      <c r="O18" s="217">
        <f t="shared" si="4"/>
        <v>0</v>
      </c>
      <c r="P18" s="59"/>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row>
    <row r="19" spans="1:101" ht="15">
      <c r="A19" s="80">
        <v>11</v>
      </c>
      <c r="B19" s="43"/>
      <c r="C19" s="231">
        <v>0</v>
      </c>
      <c r="D19" s="131">
        <v>0</v>
      </c>
      <c r="E19" s="217">
        <f t="shared" si="0"/>
        <v>0</v>
      </c>
      <c r="F19" s="231">
        <v>0</v>
      </c>
      <c r="G19" s="131">
        <v>0</v>
      </c>
      <c r="H19" s="217">
        <f t="shared" si="1"/>
        <v>0</v>
      </c>
      <c r="I19" s="231">
        <v>0</v>
      </c>
      <c r="J19" s="131">
        <v>0</v>
      </c>
      <c r="K19" s="217">
        <f t="shared" si="2"/>
        <v>0</v>
      </c>
      <c r="L19" s="231">
        <v>0</v>
      </c>
      <c r="M19" s="131">
        <v>0</v>
      </c>
      <c r="N19" s="217">
        <f t="shared" si="3"/>
        <v>0</v>
      </c>
      <c r="O19" s="217">
        <f t="shared" si="4"/>
        <v>0</v>
      </c>
      <c r="P19" s="59"/>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row>
    <row r="20" spans="1:101" ht="15">
      <c r="A20" s="80">
        <v>12</v>
      </c>
      <c r="B20" s="43"/>
      <c r="C20" s="231">
        <v>0</v>
      </c>
      <c r="D20" s="131">
        <v>0</v>
      </c>
      <c r="E20" s="217">
        <f t="shared" si="0"/>
        <v>0</v>
      </c>
      <c r="F20" s="231">
        <v>0</v>
      </c>
      <c r="G20" s="131">
        <v>0</v>
      </c>
      <c r="H20" s="217">
        <f t="shared" si="1"/>
        <v>0</v>
      </c>
      <c r="I20" s="231">
        <v>0</v>
      </c>
      <c r="J20" s="131">
        <v>0</v>
      </c>
      <c r="K20" s="217">
        <f t="shared" si="2"/>
        <v>0</v>
      </c>
      <c r="L20" s="231">
        <v>0</v>
      </c>
      <c r="M20" s="131">
        <v>0</v>
      </c>
      <c r="N20" s="217">
        <f t="shared" si="3"/>
        <v>0</v>
      </c>
      <c r="O20" s="217">
        <f t="shared" si="4"/>
        <v>0</v>
      </c>
      <c r="P20" s="43"/>
    </row>
    <row r="21" spans="1:101" ht="15">
      <c r="A21" s="80">
        <v>13</v>
      </c>
      <c r="B21" s="43"/>
      <c r="C21" s="231">
        <v>0</v>
      </c>
      <c r="D21" s="131">
        <v>0</v>
      </c>
      <c r="E21" s="217">
        <f t="shared" si="0"/>
        <v>0</v>
      </c>
      <c r="F21" s="231">
        <v>0</v>
      </c>
      <c r="G21" s="131">
        <v>0</v>
      </c>
      <c r="H21" s="217">
        <f t="shared" si="1"/>
        <v>0</v>
      </c>
      <c r="I21" s="231">
        <v>0</v>
      </c>
      <c r="J21" s="131">
        <v>0</v>
      </c>
      <c r="K21" s="217">
        <f t="shared" si="2"/>
        <v>0</v>
      </c>
      <c r="L21" s="231">
        <v>0</v>
      </c>
      <c r="M21" s="131">
        <v>0</v>
      </c>
      <c r="N21" s="217">
        <f t="shared" si="3"/>
        <v>0</v>
      </c>
      <c r="O21" s="217">
        <f t="shared" si="4"/>
        <v>0</v>
      </c>
      <c r="P21" s="43"/>
    </row>
    <row r="22" spans="1:101" ht="15">
      <c r="A22" s="50">
        <v>14</v>
      </c>
      <c r="B22" s="43"/>
      <c r="C22" s="231">
        <v>0</v>
      </c>
      <c r="D22" s="131">
        <v>0</v>
      </c>
      <c r="E22" s="217">
        <f t="shared" si="0"/>
        <v>0</v>
      </c>
      <c r="F22" s="231">
        <v>0</v>
      </c>
      <c r="G22" s="131">
        <v>0</v>
      </c>
      <c r="H22" s="217">
        <f t="shared" si="1"/>
        <v>0</v>
      </c>
      <c r="I22" s="231">
        <v>0</v>
      </c>
      <c r="J22" s="131">
        <v>0</v>
      </c>
      <c r="K22" s="217">
        <f t="shared" si="2"/>
        <v>0</v>
      </c>
      <c r="L22" s="231">
        <v>0</v>
      </c>
      <c r="M22" s="131">
        <v>0</v>
      </c>
      <c r="N22" s="217">
        <f t="shared" si="3"/>
        <v>0</v>
      </c>
      <c r="O22" s="217">
        <f t="shared" si="4"/>
        <v>0</v>
      </c>
      <c r="P22" s="43"/>
    </row>
    <row r="23" spans="1:101" ht="15">
      <c r="A23" s="50">
        <v>15</v>
      </c>
      <c r="B23" s="43"/>
      <c r="C23" s="231">
        <v>0</v>
      </c>
      <c r="D23" s="131">
        <v>0</v>
      </c>
      <c r="E23" s="217">
        <f t="shared" si="0"/>
        <v>0</v>
      </c>
      <c r="F23" s="231">
        <v>0</v>
      </c>
      <c r="G23" s="131">
        <v>0</v>
      </c>
      <c r="H23" s="217">
        <f t="shared" si="1"/>
        <v>0</v>
      </c>
      <c r="I23" s="231">
        <v>0</v>
      </c>
      <c r="J23" s="131">
        <v>0</v>
      </c>
      <c r="K23" s="217">
        <f t="shared" si="2"/>
        <v>0</v>
      </c>
      <c r="L23" s="231">
        <v>0</v>
      </c>
      <c r="M23" s="131">
        <v>0</v>
      </c>
      <c r="N23" s="217">
        <f t="shared" si="3"/>
        <v>0</v>
      </c>
      <c r="O23" s="217">
        <f t="shared" si="4"/>
        <v>0</v>
      </c>
      <c r="P23" s="43"/>
    </row>
    <row r="24" spans="1:101" ht="15">
      <c r="A24" s="80">
        <v>16</v>
      </c>
      <c r="B24" s="43"/>
      <c r="C24" s="231">
        <v>0</v>
      </c>
      <c r="D24" s="131">
        <v>0</v>
      </c>
      <c r="E24" s="217">
        <f t="shared" si="0"/>
        <v>0</v>
      </c>
      <c r="F24" s="231">
        <v>0</v>
      </c>
      <c r="G24" s="131">
        <v>0</v>
      </c>
      <c r="H24" s="217">
        <f t="shared" si="1"/>
        <v>0</v>
      </c>
      <c r="I24" s="231">
        <v>0</v>
      </c>
      <c r="J24" s="131">
        <v>0</v>
      </c>
      <c r="K24" s="217">
        <f t="shared" si="2"/>
        <v>0</v>
      </c>
      <c r="L24" s="231">
        <v>0</v>
      </c>
      <c r="M24" s="131">
        <v>0</v>
      </c>
      <c r="N24" s="217">
        <f t="shared" si="3"/>
        <v>0</v>
      </c>
      <c r="O24" s="217">
        <f t="shared" si="4"/>
        <v>0</v>
      </c>
      <c r="P24" s="43"/>
    </row>
    <row r="25" spans="1:101" ht="15">
      <c r="A25" s="80">
        <v>17</v>
      </c>
      <c r="B25" s="43"/>
      <c r="C25" s="231">
        <v>0</v>
      </c>
      <c r="D25" s="131">
        <v>0</v>
      </c>
      <c r="E25" s="217">
        <f t="shared" si="0"/>
        <v>0</v>
      </c>
      <c r="F25" s="231">
        <v>0</v>
      </c>
      <c r="G25" s="136">
        <v>0</v>
      </c>
      <c r="H25" s="217">
        <f t="shared" si="1"/>
        <v>0</v>
      </c>
      <c r="I25" s="231">
        <v>0</v>
      </c>
      <c r="J25" s="131">
        <v>0</v>
      </c>
      <c r="K25" s="217">
        <f t="shared" si="2"/>
        <v>0</v>
      </c>
      <c r="L25" s="231">
        <v>0</v>
      </c>
      <c r="M25" s="131">
        <v>0</v>
      </c>
      <c r="N25" s="217">
        <f t="shared" si="3"/>
        <v>0</v>
      </c>
      <c r="O25" s="217">
        <f t="shared" si="4"/>
        <v>0</v>
      </c>
      <c r="P25" s="43"/>
    </row>
    <row r="26" spans="1:101" ht="15">
      <c r="A26" s="50">
        <v>18</v>
      </c>
      <c r="B26" s="43"/>
      <c r="C26" s="231">
        <v>0</v>
      </c>
      <c r="D26" s="131">
        <v>0</v>
      </c>
      <c r="E26" s="217">
        <f t="shared" ref="E26:E38" si="5">ROUND((+D26*C26),2)</f>
        <v>0</v>
      </c>
      <c r="F26" s="231">
        <v>0</v>
      </c>
      <c r="G26" s="131">
        <v>0</v>
      </c>
      <c r="H26" s="217">
        <f t="shared" ref="H26:H38" si="6">ROUND((+G26*F26),2)</f>
        <v>0</v>
      </c>
      <c r="I26" s="231">
        <v>0</v>
      </c>
      <c r="J26" s="131">
        <v>0</v>
      </c>
      <c r="K26" s="217">
        <f t="shared" ref="K26:K38" si="7">ROUND((+J26*I26),2)</f>
        <v>0</v>
      </c>
      <c r="L26" s="231">
        <v>0</v>
      </c>
      <c r="M26" s="131">
        <v>0</v>
      </c>
      <c r="N26" s="217">
        <f t="shared" ref="N26:N38" si="8">ROUND((+M26*L26),2)</f>
        <v>0</v>
      </c>
      <c r="O26" s="217">
        <f t="shared" si="4"/>
        <v>0</v>
      </c>
      <c r="P26" s="43"/>
    </row>
    <row r="27" spans="1:101" ht="15">
      <c r="A27" s="50">
        <v>19</v>
      </c>
      <c r="B27" s="43"/>
      <c r="C27" s="231">
        <v>0</v>
      </c>
      <c r="D27" s="131">
        <v>0</v>
      </c>
      <c r="E27" s="217">
        <f t="shared" si="5"/>
        <v>0</v>
      </c>
      <c r="F27" s="231">
        <v>0</v>
      </c>
      <c r="G27" s="131">
        <v>0</v>
      </c>
      <c r="H27" s="217">
        <f t="shared" si="6"/>
        <v>0</v>
      </c>
      <c r="I27" s="231">
        <v>0</v>
      </c>
      <c r="J27" s="131">
        <v>0</v>
      </c>
      <c r="K27" s="217">
        <f t="shared" si="7"/>
        <v>0</v>
      </c>
      <c r="L27" s="231">
        <v>0</v>
      </c>
      <c r="M27" s="131">
        <v>0</v>
      </c>
      <c r="N27" s="217">
        <f t="shared" si="8"/>
        <v>0</v>
      </c>
      <c r="O27" s="217">
        <f t="shared" si="4"/>
        <v>0</v>
      </c>
      <c r="P27" s="43"/>
    </row>
    <row r="28" spans="1:101" ht="15">
      <c r="A28" s="50">
        <v>20</v>
      </c>
      <c r="B28" s="43"/>
      <c r="C28" s="231">
        <v>0</v>
      </c>
      <c r="D28" s="131">
        <v>0</v>
      </c>
      <c r="E28" s="217">
        <f t="shared" si="5"/>
        <v>0</v>
      </c>
      <c r="F28" s="231">
        <v>0</v>
      </c>
      <c r="G28" s="131">
        <v>0</v>
      </c>
      <c r="H28" s="217">
        <f t="shared" si="6"/>
        <v>0</v>
      </c>
      <c r="I28" s="231">
        <v>0</v>
      </c>
      <c r="J28" s="131">
        <v>0</v>
      </c>
      <c r="K28" s="217">
        <f t="shared" si="7"/>
        <v>0</v>
      </c>
      <c r="L28" s="231">
        <v>0</v>
      </c>
      <c r="M28" s="131">
        <v>0</v>
      </c>
      <c r="N28" s="217">
        <f t="shared" si="8"/>
        <v>0</v>
      </c>
      <c r="O28" s="217">
        <f t="shared" si="4"/>
        <v>0</v>
      </c>
      <c r="P28" s="43"/>
    </row>
    <row r="29" spans="1:101" ht="15">
      <c r="A29" s="50">
        <v>21</v>
      </c>
      <c r="B29" s="43"/>
      <c r="C29" s="231">
        <v>0</v>
      </c>
      <c r="D29" s="131">
        <v>0</v>
      </c>
      <c r="E29" s="217">
        <f t="shared" si="5"/>
        <v>0</v>
      </c>
      <c r="F29" s="231">
        <v>0</v>
      </c>
      <c r="G29" s="131">
        <v>0</v>
      </c>
      <c r="H29" s="217">
        <f t="shared" si="6"/>
        <v>0</v>
      </c>
      <c r="I29" s="231">
        <v>0</v>
      </c>
      <c r="J29" s="131">
        <v>0</v>
      </c>
      <c r="K29" s="217">
        <f t="shared" si="7"/>
        <v>0</v>
      </c>
      <c r="L29" s="231">
        <v>0</v>
      </c>
      <c r="M29" s="131">
        <v>0</v>
      </c>
      <c r="N29" s="217">
        <f t="shared" si="8"/>
        <v>0</v>
      </c>
      <c r="O29" s="217">
        <f t="shared" si="4"/>
        <v>0</v>
      </c>
      <c r="P29" s="43"/>
    </row>
    <row r="30" spans="1:101" ht="15">
      <c r="A30" s="50">
        <v>22</v>
      </c>
      <c r="B30" s="43"/>
      <c r="C30" s="231">
        <v>0</v>
      </c>
      <c r="D30" s="131">
        <v>0</v>
      </c>
      <c r="E30" s="217">
        <f t="shared" si="5"/>
        <v>0</v>
      </c>
      <c r="F30" s="231">
        <v>0</v>
      </c>
      <c r="G30" s="131">
        <v>0</v>
      </c>
      <c r="H30" s="217">
        <f t="shared" si="6"/>
        <v>0</v>
      </c>
      <c r="I30" s="231">
        <v>0</v>
      </c>
      <c r="J30" s="131">
        <v>0</v>
      </c>
      <c r="K30" s="217">
        <f t="shared" si="7"/>
        <v>0</v>
      </c>
      <c r="L30" s="231">
        <v>0</v>
      </c>
      <c r="M30" s="131">
        <v>0</v>
      </c>
      <c r="N30" s="217">
        <f t="shared" si="8"/>
        <v>0</v>
      </c>
      <c r="O30" s="217">
        <f t="shared" si="4"/>
        <v>0</v>
      </c>
      <c r="P30" s="43"/>
    </row>
    <row r="31" spans="1:101" ht="15">
      <c r="A31" s="50">
        <v>23</v>
      </c>
      <c r="B31" s="43"/>
      <c r="C31" s="231">
        <v>0</v>
      </c>
      <c r="D31" s="131">
        <v>0</v>
      </c>
      <c r="E31" s="217">
        <f t="shared" si="5"/>
        <v>0</v>
      </c>
      <c r="F31" s="231">
        <v>0</v>
      </c>
      <c r="G31" s="131">
        <v>0</v>
      </c>
      <c r="H31" s="217">
        <f t="shared" si="6"/>
        <v>0</v>
      </c>
      <c r="I31" s="231">
        <v>0</v>
      </c>
      <c r="J31" s="131">
        <v>0</v>
      </c>
      <c r="K31" s="217">
        <f t="shared" si="7"/>
        <v>0</v>
      </c>
      <c r="L31" s="231">
        <v>0</v>
      </c>
      <c r="M31" s="131">
        <v>0</v>
      </c>
      <c r="N31" s="217">
        <f t="shared" si="8"/>
        <v>0</v>
      </c>
      <c r="O31" s="217">
        <f t="shared" si="4"/>
        <v>0</v>
      </c>
      <c r="P31" s="43"/>
    </row>
    <row r="32" spans="1:101" ht="15">
      <c r="A32" s="50">
        <v>24</v>
      </c>
      <c r="B32" s="43"/>
      <c r="C32" s="231">
        <v>0</v>
      </c>
      <c r="D32" s="131">
        <v>0</v>
      </c>
      <c r="E32" s="217">
        <f t="shared" si="5"/>
        <v>0</v>
      </c>
      <c r="F32" s="231">
        <v>0</v>
      </c>
      <c r="G32" s="131">
        <v>0</v>
      </c>
      <c r="H32" s="217">
        <f t="shared" si="6"/>
        <v>0</v>
      </c>
      <c r="I32" s="231">
        <v>0</v>
      </c>
      <c r="J32" s="131">
        <v>0</v>
      </c>
      <c r="K32" s="217">
        <f t="shared" si="7"/>
        <v>0</v>
      </c>
      <c r="L32" s="231">
        <v>0</v>
      </c>
      <c r="M32" s="131">
        <v>0</v>
      </c>
      <c r="N32" s="217">
        <f t="shared" si="8"/>
        <v>0</v>
      </c>
      <c r="O32" s="217">
        <f t="shared" si="4"/>
        <v>0</v>
      </c>
      <c r="P32" s="43"/>
    </row>
    <row r="33" spans="1:16" ht="15">
      <c r="A33" s="50">
        <v>25</v>
      </c>
      <c r="B33" s="43"/>
      <c r="C33" s="231">
        <v>0</v>
      </c>
      <c r="D33" s="131">
        <v>0</v>
      </c>
      <c r="E33" s="217">
        <f t="shared" si="5"/>
        <v>0</v>
      </c>
      <c r="F33" s="231">
        <v>0</v>
      </c>
      <c r="G33" s="131">
        <v>0</v>
      </c>
      <c r="H33" s="217">
        <f t="shared" si="6"/>
        <v>0</v>
      </c>
      <c r="I33" s="231">
        <v>0</v>
      </c>
      <c r="J33" s="131">
        <v>0</v>
      </c>
      <c r="K33" s="217">
        <f t="shared" si="7"/>
        <v>0</v>
      </c>
      <c r="L33" s="231">
        <v>0</v>
      </c>
      <c r="M33" s="131">
        <v>0</v>
      </c>
      <c r="N33" s="217">
        <f t="shared" si="8"/>
        <v>0</v>
      </c>
      <c r="O33" s="217">
        <f t="shared" si="4"/>
        <v>0</v>
      </c>
      <c r="P33" s="43"/>
    </row>
    <row r="34" spans="1:16" ht="15">
      <c r="A34" s="50">
        <v>26</v>
      </c>
      <c r="B34" s="43"/>
      <c r="C34" s="231">
        <v>0</v>
      </c>
      <c r="D34" s="131">
        <v>0</v>
      </c>
      <c r="E34" s="217">
        <f t="shared" si="5"/>
        <v>0</v>
      </c>
      <c r="F34" s="231">
        <v>0</v>
      </c>
      <c r="G34" s="131">
        <v>0</v>
      </c>
      <c r="H34" s="217">
        <f t="shared" si="6"/>
        <v>0</v>
      </c>
      <c r="I34" s="231">
        <v>0</v>
      </c>
      <c r="J34" s="131">
        <v>0</v>
      </c>
      <c r="K34" s="217">
        <f t="shared" si="7"/>
        <v>0</v>
      </c>
      <c r="L34" s="231">
        <v>0</v>
      </c>
      <c r="M34" s="131">
        <v>0</v>
      </c>
      <c r="N34" s="217">
        <f t="shared" si="8"/>
        <v>0</v>
      </c>
      <c r="O34" s="217">
        <f t="shared" si="4"/>
        <v>0</v>
      </c>
      <c r="P34" s="43"/>
    </row>
    <row r="35" spans="1:16" ht="15">
      <c r="A35" s="58">
        <v>27</v>
      </c>
      <c r="B35" s="43"/>
      <c r="C35" s="231">
        <v>0</v>
      </c>
      <c r="D35" s="131">
        <v>0</v>
      </c>
      <c r="E35" s="217">
        <f t="shared" si="5"/>
        <v>0</v>
      </c>
      <c r="F35" s="231">
        <v>0</v>
      </c>
      <c r="G35" s="131">
        <v>0</v>
      </c>
      <c r="H35" s="217">
        <f t="shared" si="6"/>
        <v>0</v>
      </c>
      <c r="I35" s="231">
        <v>0</v>
      </c>
      <c r="J35" s="131">
        <v>0</v>
      </c>
      <c r="K35" s="217">
        <f t="shared" si="7"/>
        <v>0</v>
      </c>
      <c r="L35" s="231">
        <v>0</v>
      </c>
      <c r="M35" s="131">
        <v>0</v>
      </c>
      <c r="N35" s="217">
        <f t="shared" si="8"/>
        <v>0</v>
      </c>
      <c r="O35" s="217">
        <f t="shared" si="4"/>
        <v>0</v>
      </c>
      <c r="P35" s="43"/>
    </row>
    <row r="36" spans="1:16" ht="15">
      <c r="A36" s="50">
        <v>28</v>
      </c>
      <c r="B36" s="43"/>
      <c r="C36" s="231">
        <v>0</v>
      </c>
      <c r="D36" s="131">
        <v>0</v>
      </c>
      <c r="E36" s="217">
        <f t="shared" si="5"/>
        <v>0</v>
      </c>
      <c r="F36" s="231">
        <v>0</v>
      </c>
      <c r="G36" s="131">
        <v>0</v>
      </c>
      <c r="H36" s="217">
        <f t="shared" si="6"/>
        <v>0</v>
      </c>
      <c r="I36" s="231">
        <v>0</v>
      </c>
      <c r="J36" s="131">
        <v>0</v>
      </c>
      <c r="K36" s="217">
        <f t="shared" si="7"/>
        <v>0</v>
      </c>
      <c r="L36" s="231">
        <v>0</v>
      </c>
      <c r="M36" s="131">
        <v>0</v>
      </c>
      <c r="N36" s="217">
        <f t="shared" si="8"/>
        <v>0</v>
      </c>
      <c r="O36" s="217">
        <f t="shared" si="4"/>
        <v>0</v>
      </c>
      <c r="P36" s="43"/>
    </row>
    <row r="37" spans="1:16" ht="15">
      <c r="A37" s="50">
        <v>29</v>
      </c>
      <c r="B37" s="43"/>
      <c r="C37" s="231">
        <v>0</v>
      </c>
      <c r="D37" s="131">
        <v>0</v>
      </c>
      <c r="E37" s="217">
        <f t="shared" si="5"/>
        <v>0</v>
      </c>
      <c r="F37" s="231">
        <v>0</v>
      </c>
      <c r="G37" s="131">
        <v>0</v>
      </c>
      <c r="H37" s="217">
        <f t="shared" si="6"/>
        <v>0</v>
      </c>
      <c r="I37" s="231">
        <v>0</v>
      </c>
      <c r="J37" s="131">
        <v>0</v>
      </c>
      <c r="K37" s="217">
        <f t="shared" si="7"/>
        <v>0</v>
      </c>
      <c r="L37" s="231">
        <v>0</v>
      </c>
      <c r="M37" s="131">
        <v>0</v>
      </c>
      <c r="N37" s="217">
        <f t="shared" si="8"/>
        <v>0</v>
      </c>
      <c r="O37" s="217">
        <f t="shared" si="4"/>
        <v>0</v>
      </c>
      <c r="P37" s="43"/>
    </row>
    <row r="38" spans="1:16" ht="15">
      <c r="A38" s="63">
        <v>30</v>
      </c>
      <c r="B38" s="49"/>
      <c r="C38" s="232">
        <v>0</v>
      </c>
      <c r="D38" s="138">
        <v>0</v>
      </c>
      <c r="E38" s="217">
        <f t="shared" si="5"/>
        <v>0</v>
      </c>
      <c r="F38" s="232">
        <v>0</v>
      </c>
      <c r="G38" s="138">
        <v>0</v>
      </c>
      <c r="H38" s="217">
        <f t="shared" si="6"/>
        <v>0</v>
      </c>
      <c r="I38" s="232">
        <v>0</v>
      </c>
      <c r="J38" s="138">
        <v>0</v>
      </c>
      <c r="K38" s="217">
        <f t="shared" si="7"/>
        <v>0</v>
      </c>
      <c r="L38" s="232">
        <v>0</v>
      </c>
      <c r="M38" s="138">
        <v>0</v>
      </c>
      <c r="N38" s="217">
        <f t="shared" si="8"/>
        <v>0</v>
      </c>
      <c r="O38" s="217">
        <f t="shared" si="4"/>
        <v>0</v>
      </c>
      <c r="P38" s="43"/>
    </row>
    <row r="39" spans="1:16" ht="15">
      <c r="A39" s="43"/>
      <c r="B39" s="80" t="s">
        <v>46</v>
      </c>
      <c r="C39" s="43"/>
      <c r="D39" s="59"/>
      <c r="E39" s="217">
        <f>SUM(E9:E38)</f>
        <v>0</v>
      </c>
      <c r="F39" s="43"/>
      <c r="G39" s="59"/>
      <c r="H39" s="217">
        <f>SUM(H9:H38)</f>
        <v>0</v>
      </c>
      <c r="I39" s="43"/>
      <c r="J39" s="59"/>
      <c r="K39" s="217">
        <f>SUM(K9:K38)</f>
        <v>0</v>
      </c>
      <c r="L39" s="43"/>
      <c r="M39" s="59"/>
      <c r="N39" s="217">
        <f>SUM(N9:N38)</f>
        <v>0</v>
      </c>
      <c r="O39" s="217">
        <f>N39+K39+H39+E39</f>
        <v>0</v>
      </c>
      <c r="P39" s="43"/>
    </row>
    <row r="40" spans="1:16" ht="15">
      <c r="A40" s="43"/>
      <c r="B40" s="43"/>
      <c r="C40" s="43"/>
      <c r="D40" s="59"/>
      <c r="E40" s="59"/>
      <c r="F40" s="59"/>
      <c r="G40" s="59"/>
      <c r="H40" s="43"/>
      <c r="I40" s="43"/>
      <c r="J40" s="43"/>
      <c r="K40" s="43"/>
      <c r="L40" s="43"/>
      <c r="M40" s="43"/>
      <c r="N40" s="43"/>
      <c r="O40" s="43"/>
      <c r="P40" s="43"/>
    </row>
    <row r="41" spans="1:16" ht="15">
      <c r="A41" s="43"/>
      <c r="B41" s="43"/>
      <c r="C41" s="43"/>
      <c r="D41" s="59"/>
      <c r="E41" s="59"/>
      <c r="F41" s="59"/>
      <c r="G41" s="59"/>
      <c r="H41" s="43"/>
      <c r="I41" s="43"/>
      <c r="J41" s="43"/>
      <c r="K41" s="43"/>
      <c r="L41" s="43"/>
      <c r="M41" s="43"/>
      <c r="N41" s="43"/>
      <c r="O41" s="43"/>
      <c r="P41" s="43"/>
    </row>
    <row r="42" spans="1:16" ht="15">
      <c r="A42" s="43"/>
      <c r="B42" s="43"/>
      <c r="C42" s="43"/>
      <c r="D42" s="59"/>
      <c r="E42" s="59"/>
      <c r="F42" s="59"/>
      <c r="G42" s="59"/>
      <c r="H42" s="43"/>
      <c r="I42" s="43"/>
      <c r="J42" s="43"/>
      <c r="K42" s="43"/>
      <c r="L42" s="43"/>
      <c r="M42" s="43"/>
      <c r="N42" s="43"/>
      <c r="O42" s="43"/>
      <c r="P42" s="43"/>
    </row>
    <row r="43" spans="1:16" ht="15">
      <c r="A43" s="43"/>
      <c r="B43" s="75" t="s">
        <v>120</v>
      </c>
      <c r="C43" s="54"/>
      <c r="D43" s="54"/>
      <c r="E43" s="54"/>
      <c r="F43" s="54"/>
      <c r="G43" s="114"/>
      <c r="H43" s="43"/>
      <c r="I43" s="43"/>
      <c r="J43" s="43"/>
      <c r="K43" s="43"/>
      <c r="L43" s="43"/>
      <c r="M43" s="43"/>
      <c r="N43" s="43"/>
      <c r="O43" s="43"/>
      <c r="P43" s="43"/>
    </row>
    <row r="44" spans="1:16" ht="15">
      <c r="B44" s="62" t="s">
        <v>121</v>
      </c>
      <c r="C44" s="19"/>
      <c r="D44" s="19"/>
      <c r="E44" s="19"/>
      <c r="F44" s="19"/>
      <c r="G44" s="71"/>
    </row>
    <row r="45" spans="1:16">
      <c r="D45" s="8"/>
      <c r="E45" s="8"/>
      <c r="F45" s="8"/>
      <c r="G45" s="8"/>
    </row>
    <row r="46" spans="1:16">
      <c r="D46" s="8"/>
      <c r="E46" s="8"/>
      <c r="F46" s="8"/>
      <c r="G46" s="8"/>
    </row>
    <row r="47" spans="1:16">
      <c r="D47" s="8"/>
      <c r="E47" s="8"/>
      <c r="F47" s="8"/>
      <c r="G47" s="8"/>
    </row>
    <row r="48" spans="1:16">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row>
    <row r="97" spans="4:6">
      <c r="D97" s="8"/>
      <c r="E97" s="8"/>
      <c r="F97" s="8"/>
    </row>
    <row r="98" spans="4:6">
      <c r="D98" s="8"/>
      <c r="E98" s="8"/>
      <c r="F98" s="8"/>
    </row>
    <row r="99" spans="4:6">
      <c r="D99" s="8"/>
      <c r="E99" s="8"/>
      <c r="F99" s="8"/>
    </row>
    <row r="100" spans="4:6">
      <c r="D100" s="8"/>
      <c r="E100" s="8"/>
      <c r="F100" s="8"/>
    </row>
    <row r="101" spans="4:6">
      <c r="D101" s="8"/>
      <c r="E101" s="8"/>
      <c r="F101" s="8"/>
    </row>
    <row r="102" spans="4:6">
      <c r="D102" s="8"/>
      <c r="E102" s="8"/>
      <c r="F102" s="8"/>
    </row>
    <row r="103" spans="4:6">
      <c r="D103" s="8"/>
      <c r="E103" s="8"/>
      <c r="F103" s="8"/>
    </row>
    <row r="104" spans="4:6">
      <c r="D104" s="8"/>
      <c r="E104" s="8"/>
      <c r="F104" s="8"/>
    </row>
    <row r="105" spans="4:6">
      <c r="D105" s="8"/>
      <c r="E105" s="8"/>
      <c r="F105" s="8"/>
    </row>
    <row r="106" spans="4:6">
      <c r="D106" s="8"/>
      <c r="E106" s="8"/>
      <c r="F106" s="8"/>
    </row>
    <row r="107" spans="4:6">
      <c r="D107" s="8"/>
      <c r="E107" s="8"/>
      <c r="F107" s="8"/>
    </row>
    <row r="108" spans="4:6">
      <c r="D108" s="8"/>
      <c r="E108" s="8"/>
      <c r="F108" s="8"/>
    </row>
    <row r="109" spans="4:6">
      <c r="D109" s="8"/>
      <c r="E109" s="8"/>
      <c r="F109" s="8"/>
    </row>
    <row r="110" spans="4:6">
      <c r="D110" s="8"/>
      <c r="E110" s="8"/>
      <c r="F110" s="8"/>
    </row>
    <row r="111" spans="4:6">
      <c r="D111" s="8"/>
      <c r="E111" s="8"/>
      <c r="F111" s="8"/>
    </row>
    <row r="112" spans="4:6">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sheetData>
  <phoneticPr fontId="0" type="noConversion"/>
  <pageMargins left="0.25" right="0.25" top="0.69" bottom="0.25" header="0.25" footer="0.25"/>
  <pageSetup scale="90" orientation="landscape" blackAndWhite="1" horizontalDpi="4294967292" verticalDpi="300" r:id="rId1"/>
  <headerFooter alignWithMargins="0">
    <oddHeader>&amp;L&amp;24&amp;USUMMARY OF MATERIALS AND SUPPLIES</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88"/>
  <sheetViews>
    <sheetView topLeftCell="A6" zoomScale="85" zoomScaleNormal="85" workbookViewId="0">
      <selection activeCell="F42" sqref="F42:F43"/>
    </sheetView>
  </sheetViews>
  <sheetFormatPr defaultRowHeight="12.75"/>
  <cols>
    <col min="1" max="1" width="27.42578125" customWidth="1"/>
    <col min="2" max="3" width="10.5703125" customWidth="1"/>
    <col min="4" max="5" width="9.85546875" customWidth="1"/>
    <col min="6" max="6" width="11.5703125" customWidth="1"/>
    <col min="8" max="8" width="7.5703125" customWidth="1"/>
    <col min="9" max="9" width="5.28515625" customWidth="1"/>
  </cols>
  <sheetData>
    <row r="1" spans="1:23" ht="18">
      <c r="A1" s="33" t="s">
        <v>47</v>
      </c>
      <c r="B1" s="8"/>
      <c r="C1" s="8"/>
      <c r="D1" s="7"/>
      <c r="E1" s="1"/>
      <c r="F1" s="1"/>
      <c r="G1" s="1"/>
      <c r="H1" s="1"/>
      <c r="I1" s="1"/>
      <c r="J1" s="1"/>
      <c r="K1" s="1"/>
      <c r="L1" s="1"/>
      <c r="M1" s="1"/>
      <c r="N1" s="1"/>
      <c r="O1" s="1"/>
      <c r="P1" s="1"/>
      <c r="Q1" s="1"/>
      <c r="R1" s="12"/>
      <c r="S1" s="1"/>
      <c r="T1" s="1"/>
      <c r="U1" s="1"/>
      <c r="V1" s="1"/>
      <c r="W1" s="1"/>
    </row>
    <row r="2" spans="1:23" ht="18">
      <c r="A2" s="38" t="str">
        <f>SUMMARY!A2</f>
        <v>Contractor's Name**</v>
      </c>
      <c r="C2" s="1"/>
      <c r="D2" s="1"/>
      <c r="E2" s="1"/>
      <c r="F2" s="1"/>
      <c r="G2" s="1"/>
      <c r="H2" s="1"/>
      <c r="I2" s="13"/>
      <c r="J2" s="1"/>
      <c r="K2" s="1"/>
      <c r="L2" s="1"/>
      <c r="M2" s="1"/>
      <c r="N2" s="1"/>
      <c r="O2" s="1"/>
      <c r="P2" s="1"/>
      <c r="Q2" s="1"/>
      <c r="R2" s="13"/>
      <c r="S2" s="1"/>
      <c r="T2" s="1"/>
      <c r="U2" s="1"/>
      <c r="V2" s="1"/>
      <c r="W2" s="1"/>
    </row>
    <row r="3" spans="1:23" ht="15.75">
      <c r="A3" s="125" t="str">
        <f>SUMMARY!A4</f>
        <v xml:space="preserve">Request For Proposal </v>
      </c>
      <c r="C3" s="1"/>
      <c r="D3" s="1"/>
      <c r="E3" s="1"/>
      <c r="F3" s="1"/>
      <c r="G3" s="1"/>
      <c r="H3" s="1"/>
      <c r="I3" s="13"/>
      <c r="J3" s="1"/>
      <c r="K3" s="1"/>
      <c r="L3" s="1"/>
      <c r="M3" s="1"/>
      <c r="N3" s="1"/>
      <c r="O3" s="1"/>
      <c r="P3" s="1"/>
      <c r="Q3" s="1"/>
      <c r="R3" s="13"/>
      <c r="S3" s="1"/>
      <c r="T3" s="1"/>
      <c r="U3" s="1"/>
      <c r="V3" s="1"/>
      <c r="W3" s="1"/>
    </row>
    <row r="4" spans="1:23">
      <c r="C4" s="1"/>
      <c r="D4" s="1"/>
      <c r="E4" s="1"/>
      <c r="F4" s="1"/>
      <c r="G4" s="1"/>
      <c r="H4" s="1"/>
      <c r="I4" s="13"/>
      <c r="J4" s="1"/>
      <c r="K4" s="1"/>
      <c r="L4" s="1"/>
      <c r="M4" s="1"/>
      <c r="N4" s="1"/>
      <c r="O4" s="1"/>
      <c r="P4" s="1"/>
      <c r="Q4" s="1"/>
      <c r="R4" s="13"/>
      <c r="S4" s="1"/>
      <c r="T4" s="1"/>
      <c r="U4" s="1"/>
      <c r="V4" s="1"/>
      <c r="W4" s="1"/>
    </row>
    <row r="5" spans="1:23">
      <c r="C5" s="1"/>
      <c r="D5" s="1"/>
      <c r="E5" s="1"/>
      <c r="F5" s="1"/>
      <c r="G5" s="1"/>
      <c r="H5" s="1"/>
      <c r="I5" s="13"/>
      <c r="J5" s="1"/>
      <c r="K5" s="1"/>
      <c r="L5" s="1"/>
      <c r="M5" s="1"/>
      <c r="N5" s="1"/>
      <c r="O5" s="1"/>
      <c r="P5" s="1"/>
      <c r="Q5" s="1"/>
      <c r="R5" s="13"/>
      <c r="S5" s="1"/>
      <c r="T5" s="1"/>
      <c r="U5" s="1"/>
      <c r="V5" s="1"/>
      <c r="W5" s="1"/>
    </row>
    <row r="6" spans="1:23">
      <c r="C6" s="1"/>
      <c r="D6" s="1"/>
      <c r="E6" s="1"/>
      <c r="F6" s="1"/>
      <c r="G6" s="1"/>
      <c r="H6" s="1"/>
      <c r="I6" s="13"/>
      <c r="J6" s="1"/>
      <c r="K6" s="1"/>
      <c r="L6" s="1"/>
      <c r="M6" s="1"/>
      <c r="N6" s="1"/>
      <c r="O6" s="1"/>
      <c r="P6" s="1"/>
      <c r="Q6" s="1"/>
      <c r="R6" s="13"/>
      <c r="S6" s="1"/>
      <c r="T6" s="1"/>
      <c r="U6" s="1"/>
      <c r="V6" s="1"/>
      <c r="W6" s="1"/>
    </row>
    <row r="7" spans="1:23" ht="15">
      <c r="A7" s="139" t="s">
        <v>48</v>
      </c>
      <c r="B7" s="63" t="s">
        <v>34</v>
      </c>
      <c r="C7" s="63" t="s">
        <v>35</v>
      </c>
      <c r="D7" s="63" t="s">
        <v>36</v>
      </c>
      <c r="E7" s="63" t="s">
        <v>37</v>
      </c>
      <c r="F7" s="63" t="s">
        <v>5</v>
      </c>
      <c r="G7" s="1"/>
      <c r="H7" s="1"/>
      <c r="I7" s="1"/>
      <c r="J7" s="1"/>
      <c r="K7" s="1"/>
      <c r="L7" s="1"/>
      <c r="M7" s="1"/>
      <c r="N7" s="1"/>
      <c r="O7" s="1"/>
      <c r="P7" s="1"/>
      <c r="Q7" s="1"/>
      <c r="R7" s="1"/>
      <c r="S7" s="1"/>
      <c r="T7" s="1"/>
      <c r="U7" s="1"/>
      <c r="V7" s="1"/>
      <c r="W7" s="1"/>
    </row>
    <row r="8" spans="1:23" ht="15">
      <c r="A8" s="46" t="s">
        <v>49</v>
      </c>
      <c r="B8" s="140">
        <v>1</v>
      </c>
      <c r="C8" s="140">
        <v>1</v>
      </c>
      <c r="D8" s="140">
        <v>1</v>
      </c>
      <c r="E8" s="140">
        <v>1</v>
      </c>
      <c r="F8" s="80"/>
      <c r="G8" s="13"/>
      <c r="H8" s="1"/>
      <c r="I8" s="13"/>
      <c r="J8" s="13"/>
      <c r="K8" s="13"/>
      <c r="L8" s="1"/>
      <c r="M8" s="13"/>
      <c r="N8" s="13"/>
      <c r="O8" s="13"/>
      <c r="P8" s="1"/>
      <c r="Q8" s="13"/>
      <c r="R8" s="13"/>
      <c r="S8" s="13"/>
      <c r="T8" s="1"/>
      <c r="U8" s="1"/>
      <c r="V8" s="1"/>
      <c r="W8" s="1"/>
    </row>
    <row r="9" spans="1:23" ht="15">
      <c r="A9" s="141" t="s">
        <v>50</v>
      </c>
      <c r="B9" s="142"/>
      <c r="C9" s="142"/>
      <c r="D9" s="142"/>
      <c r="E9" s="142"/>
      <c r="F9" s="79"/>
      <c r="G9" s="4"/>
      <c r="H9" s="1"/>
      <c r="I9" s="1"/>
      <c r="J9" s="4"/>
      <c r="K9" s="4"/>
      <c r="L9" s="1"/>
      <c r="M9" s="1"/>
      <c r="N9" s="4"/>
      <c r="O9" s="4"/>
      <c r="P9" s="1"/>
      <c r="Q9" s="1"/>
      <c r="R9" s="4"/>
      <c r="S9" s="4"/>
      <c r="T9" s="1"/>
      <c r="U9" s="1"/>
      <c r="V9" s="4"/>
      <c r="W9" s="4"/>
    </row>
    <row r="10" spans="1:23" ht="15">
      <c r="A10" s="141" t="s">
        <v>51</v>
      </c>
      <c r="B10" s="85"/>
      <c r="C10" s="85"/>
      <c r="D10" s="85"/>
      <c r="E10" s="85"/>
      <c r="F10" s="50"/>
      <c r="G10" s="5"/>
      <c r="H10" s="5"/>
      <c r="I10" s="2"/>
      <c r="J10" s="2"/>
      <c r="K10" s="2"/>
      <c r="L10" s="1"/>
      <c r="M10" s="2"/>
      <c r="N10" s="2"/>
      <c r="O10" s="2"/>
      <c r="P10" s="1"/>
      <c r="Q10" s="2"/>
      <c r="R10" s="2"/>
      <c r="S10" s="2"/>
      <c r="T10" s="1"/>
      <c r="U10" s="2"/>
      <c r="V10" s="2"/>
      <c r="W10" s="2"/>
    </row>
    <row r="11" spans="1:23" ht="15">
      <c r="A11" s="141" t="s">
        <v>52</v>
      </c>
      <c r="B11" s="204">
        <v>0</v>
      </c>
      <c r="C11" s="204">
        <v>0</v>
      </c>
      <c r="D11" s="204">
        <v>0</v>
      </c>
      <c r="E11" s="204">
        <v>0</v>
      </c>
      <c r="F11" s="108"/>
      <c r="G11" s="1"/>
      <c r="H11" s="1"/>
      <c r="I11" s="1"/>
      <c r="J11" s="1"/>
      <c r="K11" s="1"/>
      <c r="L11" s="1"/>
      <c r="M11" s="1"/>
      <c r="N11" s="1"/>
      <c r="O11" s="1"/>
      <c r="P11" s="1"/>
      <c r="Q11" s="1"/>
      <c r="R11" s="1"/>
      <c r="S11" s="1"/>
      <c r="T11" s="1"/>
      <c r="U11" s="1"/>
      <c r="V11" s="1"/>
      <c r="W11" s="1"/>
    </row>
    <row r="12" spans="1:23" ht="15">
      <c r="A12" s="141" t="s">
        <v>53</v>
      </c>
      <c r="B12" s="204">
        <v>0</v>
      </c>
      <c r="C12" s="204">
        <v>0</v>
      </c>
      <c r="D12" s="204">
        <v>0</v>
      </c>
      <c r="E12" s="204">
        <v>0</v>
      </c>
      <c r="F12" s="108"/>
      <c r="G12" s="1"/>
      <c r="H12" s="1"/>
      <c r="I12" s="1"/>
      <c r="J12" s="1"/>
      <c r="K12" s="1"/>
      <c r="L12" s="1"/>
      <c r="M12" s="1"/>
      <c r="N12" s="1"/>
      <c r="O12" s="1"/>
      <c r="P12" s="1"/>
      <c r="Q12" s="1"/>
      <c r="R12" s="1"/>
      <c r="S12" s="1"/>
      <c r="T12" s="1"/>
      <c r="U12" s="1"/>
      <c r="V12" s="1"/>
      <c r="W12" s="1"/>
    </row>
    <row r="13" spans="1:23" ht="15">
      <c r="A13" s="141" t="s">
        <v>54</v>
      </c>
      <c r="B13" s="204">
        <v>0</v>
      </c>
      <c r="C13" s="204">
        <v>0</v>
      </c>
      <c r="D13" s="204">
        <v>0</v>
      </c>
      <c r="E13" s="204">
        <v>0</v>
      </c>
      <c r="F13" s="108"/>
      <c r="G13" s="1"/>
      <c r="H13" s="1"/>
      <c r="I13" s="1"/>
      <c r="J13" s="1"/>
      <c r="K13" s="1"/>
      <c r="L13" s="1"/>
      <c r="M13" s="1"/>
      <c r="N13" s="1"/>
      <c r="O13" s="1"/>
      <c r="P13" s="1"/>
      <c r="Q13" s="1"/>
      <c r="R13" s="1"/>
      <c r="S13" s="1"/>
      <c r="T13" s="1"/>
      <c r="U13" s="1"/>
      <c r="V13" s="1"/>
      <c r="W13" s="1"/>
    </row>
    <row r="14" spans="1:23" ht="15">
      <c r="A14" s="141" t="s">
        <v>55</v>
      </c>
      <c r="B14" s="204">
        <v>0</v>
      </c>
      <c r="C14" s="204">
        <v>0</v>
      </c>
      <c r="D14" s="204">
        <v>0</v>
      </c>
      <c r="E14" s="204">
        <v>0</v>
      </c>
      <c r="F14" s="108"/>
      <c r="G14" s="1"/>
      <c r="H14" s="1"/>
      <c r="I14" s="1"/>
      <c r="J14" s="1"/>
      <c r="K14" s="1"/>
      <c r="L14" s="1"/>
      <c r="M14" s="1"/>
      <c r="N14" s="1"/>
      <c r="O14" s="1"/>
      <c r="P14" s="1"/>
      <c r="Q14" s="1"/>
      <c r="R14" s="1"/>
      <c r="S14" s="1"/>
      <c r="T14" s="1"/>
      <c r="U14" s="1"/>
      <c r="V14" s="1"/>
      <c r="W14" s="1"/>
    </row>
    <row r="15" spans="1:23" ht="15">
      <c r="A15" s="46" t="s">
        <v>56</v>
      </c>
      <c r="B15" s="205">
        <v>0</v>
      </c>
      <c r="C15" s="205">
        <v>0</v>
      </c>
      <c r="D15" s="205">
        <v>0</v>
      </c>
      <c r="E15" s="205">
        <v>0</v>
      </c>
      <c r="F15" s="80"/>
      <c r="G15" s="4"/>
      <c r="H15" s="4"/>
      <c r="I15" s="4"/>
      <c r="J15" s="4"/>
      <c r="K15" s="4"/>
      <c r="L15" s="1"/>
      <c r="M15" s="1"/>
      <c r="N15" s="1"/>
      <c r="O15" s="1"/>
      <c r="P15" s="1"/>
      <c r="Q15" s="1"/>
      <c r="R15" s="1"/>
      <c r="S15" s="1"/>
      <c r="T15" s="1"/>
      <c r="U15" s="1"/>
      <c r="V15" s="1"/>
      <c r="W15" s="1"/>
    </row>
    <row r="16" spans="1:23" ht="15">
      <c r="A16" s="141" t="s">
        <v>57</v>
      </c>
      <c r="B16" s="204">
        <f>SUM(B11:B15)</f>
        <v>0</v>
      </c>
      <c r="C16" s="204">
        <f t="shared" ref="C16:E16" si="0">SUM(C11:C15)</f>
        <v>0</v>
      </c>
      <c r="D16" s="204">
        <f t="shared" si="0"/>
        <v>0</v>
      </c>
      <c r="E16" s="204">
        <f t="shared" si="0"/>
        <v>0</v>
      </c>
      <c r="F16" s="108"/>
      <c r="G16" s="1"/>
      <c r="H16" s="1"/>
      <c r="I16" s="1"/>
      <c r="J16" s="1"/>
      <c r="K16" s="1"/>
      <c r="L16" s="1"/>
      <c r="M16" s="1"/>
      <c r="N16" s="1"/>
      <c r="O16" s="1"/>
      <c r="P16" s="1"/>
      <c r="Q16" s="1"/>
      <c r="R16" s="1"/>
      <c r="S16" s="1"/>
      <c r="T16" s="1"/>
      <c r="U16" s="1"/>
      <c r="V16" s="1"/>
      <c r="W16" s="1"/>
    </row>
    <row r="17" spans="1:23" ht="15">
      <c r="A17" s="139" t="s">
        <v>58</v>
      </c>
      <c r="B17" s="205">
        <v>0</v>
      </c>
      <c r="C17" s="205">
        <v>0</v>
      </c>
      <c r="D17" s="205">
        <v>0</v>
      </c>
      <c r="E17" s="205">
        <v>0</v>
      </c>
      <c r="F17" s="50"/>
      <c r="G17" s="1"/>
      <c r="H17" s="1"/>
      <c r="I17" s="1"/>
      <c r="J17" s="1"/>
      <c r="K17" s="1"/>
      <c r="L17" s="1"/>
      <c r="M17" s="1"/>
      <c r="N17" s="1"/>
      <c r="O17" s="1"/>
      <c r="P17" s="1"/>
      <c r="Q17" s="1"/>
      <c r="R17" s="1"/>
      <c r="S17" s="1"/>
      <c r="T17" s="1"/>
      <c r="U17" s="1"/>
      <c r="V17" s="1"/>
      <c r="W17" s="1"/>
    </row>
    <row r="18" spans="1:23" ht="15">
      <c r="A18" s="141" t="s">
        <v>59</v>
      </c>
      <c r="B18" s="217">
        <f>ROUND((+B17*B16),0)</f>
        <v>0</v>
      </c>
      <c r="C18" s="217">
        <f>ROUND((+C17*C16),0)</f>
        <v>0</v>
      </c>
      <c r="D18" s="217">
        <f>ROUND((+D17*D16),0)</f>
        <v>0</v>
      </c>
      <c r="E18" s="217">
        <f>ROUND((+E17*E16),0)</f>
        <v>0</v>
      </c>
      <c r="F18" s="217">
        <f>SUM(B18:E18)</f>
        <v>0</v>
      </c>
      <c r="G18" s="1"/>
      <c r="H18" s="1"/>
      <c r="I18" s="1"/>
      <c r="J18" s="1"/>
      <c r="K18" s="1"/>
      <c r="L18" s="1"/>
      <c r="M18" s="1"/>
      <c r="N18" s="1"/>
      <c r="O18" s="1"/>
      <c r="P18" s="1"/>
      <c r="Q18" s="1"/>
      <c r="R18" s="1"/>
      <c r="S18" s="1"/>
      <c r="T18" s="1"/>
      <c r="U18" s="1"/>
      <c r="V18" s="1"/>
      <c r="W18" s="1"/>
    </row>
    <row r="19" spans="1:23" ht="15">
      <c r="A19" s="43"/>
      <c r="B19" s="79"/>
      <c r="C19" s="79"/>
      <c r="D19" s="79"/>
      <c r="E19" s="79"/>
      <c r="F19" s="79"/>
      <c r="G19" s="1"/>
      <c r="H19" s="1"/>
      <c r="I19" s="1"/>
      <c r="J19" s="1"/>
      <c r="K19" s="1"/>
      <c r="L19" s="1"/>
      <c r="M19" s="1"/>
      <c r="N19" s="1"/>
      <c r="O19" s="1"/>
      <c r="P19" s="1"/>
      <c r="Q19" s="1"/>
      <c r="R19" s="1"/>
      <c r="S19" s="1"/>
      <c r="T19" s="1"/>
      <c r="U19" s="1"/>
      <c r="V19" s="1"/>
      <c r="W19" s="1"/>
    </row>
    <row r="20" spans="1:23" ht="15">
      <c r="A20" s="46" t="s">
        <v>49</v>
      </c>
      <c r="B20" s="143">
        <v>2</v>
      </c>
      <c r="C20" s="140">
        <v>2</v>
      </c>
      <c r="D20" s="144">
        <v>2</v>
      </c>
      <c r="E20" s="140">
        <v>2</v>
      </c>
      <c r="F20" s="80"/>
      <c r="G20" s="1"/>
      <c r="H20" s="1"/>
      <c r="I20" s="1"/>
      <c r="J20" s="1"/>
      <c r="K20" s="1"/>
      <c r="L20" s="1"/>
      <c r="M20" s="1"/>
      <c r="N20" s="1"/>
      <c r="O20" s="1"/>
      <c r="P20" s="1"/>
      <c r="Q20" s="1"/>
      <c r="R20" s="1"/>
      <c r="S20" s="1"/>
      <c r="T20" s="1"/>
      <c r="U20" s="1"/>
      <c r="V20" s="1"/>
      <c r="W20" s="1"/>
    </row>
    <row r="21" spans="1:23" ht="15">
      <c r="A21" s="141" t="s">
        <v>50</v>
      </c>
      <c r="B21" s="145"/>
      <c r="C21" s="142"/>
      <c r="D21" s="111"/>
      <c r="E21" s="142"/>
      <c r="F21" s="79"/>
      <c r="G21" s="1"/>
      <c r="H21" s="1"/>
      <c r="I21" s="1"/>
      <c r="J21" s="1"/>
      <c r="K21" s="1"/>
      <c r="L21" s="1"/>
      <c r="M21" s="1"/>
      <c r="N21" s="1"/>
      <c r="O21" s="1"/>
      <c r="P21" s="1"/>
      <c r="Q21" s="1"/>
      <c r="R21" s="1"/>
      <c r="S21" s="1"/>
      <c r="T21" s="1"/>
      <c r="U21" s="1"/>
      <c r="V21" s="1"/>
      <c r="W21" s="1"/>
    </row>
    <row r="22" spans="1:23" ht="15">
      <c r="A22" s="141" t="s">
        <v>51</v>
      </c>
      <c r="B22" s="84"/>
      <c r="C22" s="85"/>
      <c r="D22" s="82"/>
      <c r="E22" s="85"/>
      <c r="F22" s="100" t="s">
        <v>60</v>
      </c>
      <c r="G22" s="1"/>
      <c r="H22" s="1"/>
      <c r="I22" s="1"/>
      <c r="J22" s="1"/>
      <c r="K22" s="1"/>
      <c r="L22" s="1"/>
      <c r="M22" s="1"/>
      <c r="N22" s="1"/>
      <c r="O22" s="1"/>
      <c r="P22" s="1"/>
      <c r="Q22" s="1"/>
      <c r="R22" s="1"/>
      <c r="S22" s="1"/>
      <c r="T22" s="1"/>
      <c r="U22" s="1"/>
      <c r="V22" s="1"/>
      <c r="W22" s="1"/>
    </row>
    <row r="23" spans="1:23" ht="15">
      <c r="A23" s="141" t="s">
        <v>52</v>
      </c>
      <c r="B23" s="204">
        <v>0</v>
      </c>
      <c r="C23" s="204">
        <v>0</v>
      </c>
      <c r="D23" s="204">
        <v>0</v>
      </c>
      <c r="E23" s="204">
        <v>0</v>
      </c>
      <c r="F23" s="108"/>
      <c r="G23" s="1"/>
      <c r="H23" s="1"/>
      <c r="I23" s="1"/>
      <c r="J23" s="1"/>
      <c r="K23" s="1"/>
      <c r="L23" s="1"/>
      <c r="M23" s="1"/>
      <c r="N23" s="1"/>
      <c r="O23" s="1"/>
      <c r="P23" s="1"/>
      <c r="Q23" s="1"/>
      <c r="R23" s="1"/>
      <c r="S23" s="1"/>
      <c r="T23" s="1"/>
      <c r="U23" s="1"/>
      <c r="V23" s="1"/>
      <c r="W23" s="1"/>
    </row>
    <row r="24" spans="1:23" ht="15">
      <c r="A24" s="141" t="s">
        <v>53</v>
      </c>
      <c r="B24" s="204">
        <v>0</v>
      </c>
      <c r="C24" s="204">
        <v>0</v>
      </c>
      <c r="D24" s="204">
        <v>0</v>
      </c>
      <c r="E24" s="204">
        <v>0</v>
      </c>
      <c r="F24" s="108"/>
      <c r="G24" s="1"/>
      <c r="H24" s="1"/>
      <c r="I24" s="1"/>
      <c r="J24" s="1"/>
      <c r="K24" s="1"/>
      <c r="L24" s="1"/>
      <c r="M24" s="1"/>
      <c r="N24" s="1"/>
      <c r="O24" s="1"/>
      <c r="P24" s="1"/>
      <c r="Q24" s="1"/>
      <c r="R24" s="1"/>
      <c r="S24" s="1"/>
      <c r="T24" s="1"/>
      <c r="U24" s="1"/>
      <c r="V24" s="1"/>
      <c r="W24" s="1"/>
    </row>
    <row r="25" spans="1:23" ht="15">
      <c r="A25" s="141" t="s">
        <v>54</v>
      </c>
      <c r="B25" s="204">
        <v>0</v>
      </c>
      <c r="C25" s="204">
        <v>0</v>
      </c>
      <c r="D25" s="204">
        <v>0</v>
      </c>
      <c r="E25" s="204">
        <v>0</v>
      </c>
      <c r="F25" s="108"/>
      <c r="G25" s="1"/>
      <c r="H25" s="1"/>
      <c r="I25" s="1"/>
      <c r="J25" s="1"/>
      <c r="K25" s="1"/>
      <c r="L25" s="1"/>
      <c r="M25" s="1"/>
      <c r="N25" s="1"/>
      <c r="O25" s="1"/>
      <c r="P25" s="1"/>
      <c r="Q25" s="1"/>
      <c r="R25" s="1"/>
      <c r="S25" s="1"/>
      <c r="T25" s="1"/>
      <c r="U25" s="1"/>
      <c r="V25" s="1"/>
      <c r="W25" s="1"/>
    </row>
    <row r="26" spans="1:23" ht="15">
      <c r="A26" s="141" t="s">
        <v>55</v>
      </c>
      <c r="B26" s="204">
        <v>0</v>
      </c>
      <c r="C26" s="204">
        <v>0</v>
      </c>
      <c r="D26" s="204">
        <v>0</v>
      </c>
      <c r="E26" s="204">
        <v>0</v>
      </c>
      <c r="F26" s="108"/>
      <c r="G26" s="1"/>
      <c r="H26" s="1"/>
      <c r="I26" s="1"/>
      <c r="J26" s="1"/>
      <c r="K26" s="1"/>
      <c r="L26" s="1"/>
      <c r="M26" s="1"/>
      <c r="N26" s="1"/>
      <c r="O26" s="1"/>
      <c r="P26" s="1"/>
      <c r="Q26" s="1"/>
      <c r="R26" s="1"/>
      <c r="S26" s="1"/>
      <c r="T26" s="1"/>
      <c r="U26" s="1"/>
      <c r="V26" s="1"/>
      <c r="W26" s="1"/>
    </row>
    <row r="27" spans="1:23" ht="15">
      <c r="A27" s="46" t="s">
        <v>56</v>
      </c>
      <c r="B27" s="205">
        <v>0</v>
      </c>
      <c r="C27" s="205">
        <v>0</v>
      </c>
      <c r="D27" s="205">
        <v>0</v>
      </c>
      <c r="E27" s="205">
        <v>0</v>
      </c>
      <c r="F27" s="80"/>
      <c r="G27" s="1"/>
      <c r="H27" s="1"/>
      <c r="I27" s="1"/>
      <c r="J27" s="1"/>
      <c r="K27" s="1"/>
      <c r="L27" s="1"/>
      <c r="M27" s="1"/>
      <c r="N27" s="1"/>
      <c r="O27" s="1"/>
      <c r="P27" s="1"/>
      <c r="Q27" s="1"/>
      <c r="R27" s="1"/>
      <c r="S27" s="1"/>
      <c r="T27" s="1"/>
      <c r="U27" s="1"/>
      <c r="V27" s="1"/>
      <c r="W27" s="1"/>
    </row>
    <row r="28" spans="1:23" ht="15">
      <c r="A28" s="141" t="s">
        <v>57</v>
      </c>
      <c r="B28" s="204">
        <f>SUM(B23:B27)</f>
        <v>0</v>
      </c>
      <c r="C28" s="204">
        <f t="shared" ref="C28:E28" si="1">SUM(C23:C27)</f>
        <v>0</v>
      </c>
      <c r="D28" s="204">
        <f t="shared" si="1"/>
        <v>0</v>
      </c>
      <c r="E28" s="204">
        <f t="shared" si="1"/>
        <v>0</v>
      </c>
      <c r="F28" s="108"/>
      <c r="G28" s="1"/>
      <c r="H28" s="1"/>
      <c r="I28" s="1"/>
      <c r="J28" s="1"/>
      <c r="K28" s="1"/>
      <c r="L28" s="1"/>
      <c r="M28" s="1"/>
      <c r="N28" s="1"/>
      <c r="O28" s="1"/>
      <c r="P28" s="1"/>
      <c r="Q28" s="1"/>
      <c r="R28" s="1"/>
      <c r="S28" s="1"/>
      <c r="T28" s="1"/>
      <c r="U28" s="1"/>
      <c r="V28" s="1"/>
      <c r="W28" s="1"/>
    </row>
    <row r="29" spans="1:23" ht="15">
      <c r="A29" s="139" t="s">
        <v>58</v>
      </c>
      <c r="B29" s="205">
        <v>0</v>
      </c>
      <c r="C29" s="205">
        <v>0</v>
      </c>
      <c r="D29" s="205">
        <v>0</v>
      </c>
      <c r="E29" s="205">
        <v>0</v>
      </c>
      <c r="F29" s="50"/>
      <c r="G29" s="1"/>
      <c r="H29" s="1"/>
      <c r="I29" s="1"/>
      <c r="J29" s="1"/>
      <c r="K29" s="1"/>
      <c r="L29" s="1"/>
      <c r="M29" s="1"/>
      <c r="N29" s="1"/>
      <c r="O29" s="1"/>
      <c r="P29" s="1"/>
      <c r="Q29" s="1"/>
      <c r="R29" s="1"/>
      <c r="S29" s="1"/>
      <c r="T29" s="1"/>
      <c r="U29" s="1"/>
      <c r="V29" s="1"/>
      <c r="W29" s="1"/>
    </row>
    <row r="30" spans="1:23" ht="15">
      <c r="A30" s="141" t="s">
        <v>59</v>
      </c>
      <c r="B30" s="217">
        <f>ROUND((+B29*B28),0)</f>
        <v>0</v>
      </c>
      <c r="C30" s="217">
        <f>ROUND((+C29*C28),0)</f>
        <v>0</v>
      </c>
      <c r="D30" s="217">
        <f>ROUND((+D29*D28),0)</f>
        <v>0</v>
      </c>
      <c r="E30" s="217">
        <f>ROUND((+E29*E28),0)</f>
        <v>0</v>
      </c>
      <c r="F30" s="217">
        <f>SUM(B30:E30)</f>
        <v>0</v>
      </c>
      <c r="G30" s="1"/>
      <c r="H30" s="1"/>
      <c r="I30" s="1"/>
      <c r="J30" s="1"/>
      <c r="K30" s="1"/>
      <c r="L30" s="1"/>
      <c r="M30" s="1"/>
      <c r="N30" s="1"/>
      <c r="O30" s="1"/>
      <c r="P30" s="1"/>
      <c r="Q30" s="1"/>
      <c r="R30" s="1"/>
      <c r="S30" s="1"/>
      <c r="T30" s="1"/>
      <c r="U30" s="1"/>
      <c r="V30" s="1"/>
      <c r="W30" s="1"/>
    </row>
    <row r="31" spans="1:23" ht="15">
      <c r="A31" s="79"/>
      <c r="B31" s="79"/>
      <c r="C31" s="79"/>
      <c r="D31" s="79"/>
      <c r="E31" s="79"/>
      <c r="F31" s="79"/>
      <c r="G31" s="1"/>
      <c r="H31" s="1"/>
      <c r="I31" s="1"/>
      <c r="J31" s="1"/>
      <c r="K31" s="1"/>
      <c r="L31" s="1"/>
      <c r="M31" s="1"/>
      <c r="N31" s="1"/>
      <c r="O31" s="1"/>
      <c r="P31" s="1"/>
      <c r="Q31" s="1"/>
      <c r="R31" s="1"/>
      <c r="S31" s="1"/>
      <c r="T31" s="1"/>
      <c r="U31" s="1"/>
      <c r="V31" s="1"/>
      <c r="W31" s="1"/>
    </row>
    <row r="32" spans="1:23" ht="15">
      <c r="A32" s="46" t="s">
        <v>49</v>
      </c>
      <c r="B32" s="143">
        <v>3</v>
      </c>
      <c r="C32" s="140">
        <v>3</v>
      </c>
      <c r="D32" s="144">
        <v>3</v>
      </c>
      <c r="E32" s="140">
        <v>3</v>
      </c>
      <c r="F32" s="80"/>
      <c r="G32" s="1"/>
      <c r="H32" s="1"/>
      <c r="I32" s="1"/>
      <c r="J32" s="1"/>
      <c r="K32" s="1"/>
      <c r="L32" s="1"/>
      <c r="M32" s="1"/>
      <c r="N32" s="1"/>
      <c r="O32" s="1"/>
      <c r="P32" s="1"/>
      <c r="Q32" s="1"/>
      <c r="R32" s="1"/>
      <c r="S32" s="1"/>
      <c r="T32" s="1"/>
      <c r="U32" s="1"/>
      <c r="V32" s="1"/>
      <c r="W32" s="1"/>
    </row>
    <row r="33" spans="1:23" ht="15">
      <c r="A33" s="141" t="s">
        <v>50</v>
      </c>
      <c r="B33" s="145"/>
      <c r="C33" s="142"/>
      <c r="D33" s="111"/>
      <c r="E33" s="142"/>
      <c r="F33" s="79"/>
      <c r="G33" s="1"/>
      <c r="H33" s="1"/>
      <c r="I33" s="1"/>
      <c r="J33" s="1"/>
      <c r="K33" s="1"/>
      <c r="L33" s="1"/>
      <c r="M33" s="1"/>
      <c r="N33" s="1"/>
      <c r="O33" s="1"/>
      <c r="P33" s="1"/>
      <c r="Q33" s="1"/>
      <c r="R33" s="1"/>
      <c r="S33" s="1"/>
      <c r="T33" s="1"/>
      <c r="U33" s="1"/>
      <c r="V33" s="1"/>
      <c r="W33" s="1"/>
    </row>
    <row r="34" spans="1:23" ht="15">
      <c r="A34" s="141" t="s">
        <v>51</v>
      </c>
      <c r="B34" s="84"/>
      <c r="C34" s="85"/>
      <c r="D34" s="82"/>
      <c r="E34" s="85"/>
      <c r="F34" s="100"/>
      <c r="G34" s="1"/>
      <c r="H34" s="1"/>
      <c r="I34" s="1"/>
      <c r="J34" s="1"/>
      <c r="K34" s="1"/>
      <c r="L34" s="1"/>
      <c r="M34" s="1"/>
      <c r="N34" s="1"/>
      <c r="O34" s="1"/>
      <c r="P34" s="1"/>
      <c r="Q34" s="1"/>
      <c r="R34" s="1"/>
      <c r="S34" s="1"/>
      <c r="T34" s="1"/>
      <c r="U34" s="1"/>
      <c r="V34" s="1"/>
      <c r="W34" s="1"/>
    </row>
    <row r="35" spans="1:23" ht="15">
      <c r="A35" s="141" t="s">
        <v>52</v>
      </c>
      <c r="B35" s="204">
        <v>0</v>
      </c>
      <c r="C35" s="204">
        <v>0</v>
      </c>
      <c r="D35" s="204">
        <v>0</v>
      </c>
      <c r="E35" s="204">
        <v>0</v>
      </c>
      <c r="F35" s="108"/>
      <c r="G35" s="1"/>
      <c r="H35" s="1"/>
      <c r="I35" s="1"/>
      <c r="J35" s="1"/>
      <c r="K35" s="1"/>
      <c r="L35" s="1"/>
      <c r="M35" s="1"/>
      <c r="N35" s="1"/>
      <c r="O35" s="1"/>
      <c r="P35" s="1"/>
      <c r="Q35" s="1"/>
      <c r="R35" s="1"/>
      <c r="S35" s="1"/>
      <c r="T35" s="1"/>
      <c r="U35" s="1"/>
      <c r="V35" s="1"/>
      <c r="W35" s="1"/>
    </row>
    <row r="36" spans="1:23" ht="15">
      <c r="A36" s="141" t="s">
        <v>53</v>
      </c>
      <c r="B36" s="204">
        <v>0</v>
      </c>
      <c r="C36" s="204">
        <v>0</v>
      </c>
      <c r="D36" s="204">
        <v>0</v>
      </c>
      <c r="E36" s="204">
        <v>0</v>
      </c>
      <c r="F36" s="108"/>
      <c r="G36" s="1"/>
      <c r="H36" s="1"/>
      <c r="I36" s="1"/>
      <c r="J36" s="1"/>
      <c r="K36" s="1"/>
      <c r="L36" s="1"/>
      <c r="M36" s="1"/>
      <c r="N36" s="1"/>
      <c r="O36" s="1"/>
      <c r="P36" s="1"/>
      <c r="Q36" s="1"/>
      <c r="R36" s="1"/>
      <c r="S36" s="1"/>
      <c r="T36" s="1"/>
      <c r="U36" s="1"/>
      <c r="V36" s="1"/>
      <c r="W36" s="1"/>
    </row>
    <row r="37" spans="1:23" ht="15">
      <c r="A37" s="141" t="s">
        <v>54</v>
      </c>
      <c r="B37" s="204">
        <v>0</v>
      </c>
      <c r="C37" s="204">
        <v>0</v>
      </c>
      <c r="D37" s="204">
        <v>0</v>
      </c>
      <c r="E37" s="204">
        <v>0</v>
      </c>
      <c r="F37" s="108"/>
      <c r="G37" s="1"/>
      <c r="H37" s="1"/>
      <c r="I37" s="1"/>
      <c r="J37" s="1"/>
      <c r="K37" s="1"/>
      <c r="L37" s="1"/>
      <c r="M37" s="1"/>
      <c r="N37" s="1"/>
      <c r="O37" s="1"/>
      <c r="P37" s="1"/>
      <c r="Q37" s="1"/>
      <c r="R37" s="1"/>
      <c r="S37" s="1"/>
      <c r="T37" s="1"/>
      <c r="U37" s="1"/>
      <c r="V37" s="1"/>
      <c r="W37" s="1"/>
    </row>
    <row r="38" spans="1:23" ht="15">
      <c r="A38" s="141" t="s">
        <v>55</v>
      </c>
      <c r="B38" s="204">
        <v>0</v>
      </c>
      <c r="C38" s="204">
        <v>0</v>
      </c>
      <c r="D38" s="204">
        <v>0</v>
      </c>
      <c r="E38" s="204">
        <v>0</v>
      </c>
      <c r="F38" s="108"/>
      <c r="G38" s="1"/>
      <c r="H38" s="1"/>
      <c r="I38" s="1"/>
      <c r="J38" s="1"/>
      <c r="K38" s="1"/>
      <c r="L38" s="1"/>
      <c r="M38" s="1"/>
      <c r="N38" s="1"/>
      <c r="O38" s="1"/>
      <c r="P38" s="1"/>
      <c r="Q38" s="1"/>
      <c r="R38" s="1"/>
      <c r="S38" s="1"/>
      <c r="T38" s="1"/>
      <c r="U38" s="1"/>
      <c r="V38" s="1"/>
      <c r="W38" s="1"/>
    </row>
    <row r="39" spans="1:23" ht="15">
      <c r="A39" s="46" t="s">
        <v>56</v>
      </c>
      <c r="B39" s="205">
        <v>0</v>
      </c>
      <c r="C39" s="205">
        <v>0</v>
      </c>
      <c r="D39" s="205">
        <v>0</v>
      </c>
      <c r="E39" s="205">
        <v>0</v>
      </c>
      <c r="F39" s="80"/>
      <c r="G39" s="1"/>
      <c r="H39" s="1"/>
      <c r="I39" s="1"/>
      <c r="J39" s="1"/>
      <c r="K39" s="1"/>
      <c r="L39" s="1"/>
      <c r="M39" s="1"/>
      <c r="N39" s="1"/>
      <c r="O39" s="1"/>
      <c r="P39" s="1"/>
      <c r="Q39" s="1"/>
      <c r="R39" s="1"/>
      <c r="S39" s="1"/>
      <c r="T39" s="1"/>
      <c r="U39" s="1"/>
      <c r="V39" s="1"/>
      <c r="W39" s="1"/>
    </row>
    <row r="40" spans="1:23" ht="15">
      <c r="A40" s="141" t="s">
        <v>57</v>
      </c>
      <c r="B40" s="204">
        <f>SUM(B35:B39)</f>
        <v>0</v>
      </c>
      <c r="C40" s="204">
        <f t="shared" ref="C40:E40" si="2">SUM(C35:C39)</f>
        <v>0</v>
      </c>
      <c r="D40" s="204">
        <f t="shared" si="2"/>
        <v>0</v>
      </c>
      <c r="E40" s="204">
        <f t="shared" si="2"/>
        <v>0</v>
      </c>
      <c r="F40" s="108"/>
      <c r="G40" s="1"/>
      <c r="H40" s="1"/>
      <c r="I40" s="1"/>
      <c r="J40" s="1"/>
      <c r="K40" s="1"/>
      <c r="L40" s="1"/>
      <c r="M40" s="1"/>
      <c r="N40" s="1"/>
      <c r="O40" s="1"/>
      <c r="P40" s="1"/>
      <c r="Q40" s="1"/>
      <c r="R40" s="1"/>
      <c r="S40" s="1"/>
      <c r="T40" s="1"/>
      <c r="U40" s="1"/>
      <c r="V40" s="1"/>
      <c r="W40" s="1"/>
    </row>
    <row r="41" spans="1:23" ht="15">
      <c r="A41" s="139" t="s">
        <v>58</v>
      </c>
      <c r="B41" s="205">
        <v>0</v>
      </c>
      <c r="C41" s="205">
        <v>0</v>
      </c>
      <c r="D41" s="205">
        <v>0</v>
      </c>
      <c r="E41" s="205">
        <v>0</v>
      </c>
      <c r="F41" s="50"/>
      <c r="G41" s="1"/>
      <c r="H41" s="1"/>
      <c r="I41" s="1"/>
      <c r="J41" s="1"/>
      <c r="K41" s="1"/>
      <c r="L41" s="1"/>
      <c r="M41" s="1"/>
      <c r="N41" s="1"/>
      <c r="O41" s="1"/>
      <c r="P41" s="1"/>
      <c r="Q41" s="1"/>
      <c r="R41" s="1"/>
      <c r="S41" s="1"/>
      <c r="T41" s="1"/>
      <c r="U41" s="1"/>
      <c r="V41" s="1"/>
      <c r="W41" s="1"/>
    </row>
    <row r="42" spans="1:23" ht="15">
      <c r="A42" s="139" t="s">
        <v>59</v>
      </c>
      <c r="B42" s="217">
        <f>ROUND((+B41*B40),2)</f>
        <v>0</v>
      </c>
      <c r="C42" s="217">
        <f t="shared" ref="C42:E42" si="3">ROUND((+C41*C40),2)</f>
        <v>0</v>
      </c>
      <c r="D42" s="217">
        <f t="shared" si="3"/>
        <v>0</v>
      </c>
      <c r="E42" s="217">
        <f t="shared" si="3"/>
        <v>0</v>
      </c>
      <c r="F42" s="217">
        <f>SUM(B42:E42)</f>
        <v>0</v>
      </c>
      <c r="G42" s="1"/>
      <c r="H42" s="1"/>
      <c r="I42" s="1"/>
      <c r="J42" s="1"/>
      <c r="K42" s="1"/>
      <c r="L42" s="1"/>
      <c r="M42" s="1"/>
      <c r="N42" s="1"/>
      <c r="O42" s="1"/>
      <c r="P42" s="1"/>
      <c r="Q42" s="1"/>
      <c r="R42" s="1"/>
      <c r="S42" s="1"/>
      <c r="T42" s="1"/>
      <c r="U42" s="1"/>
      <c r="V42" s="1"/>
      <c r="W42" s="1"/>
    </row>
    <row r="43" spans="1:23" ht="15">
      <c r="A43" s="139" t="s">
        <v>61</v>
      </c>
      <c r="B43" s="217">
        <f t="shared" ref="B43:E43" si="4">+B42+B30+B18</f>
        <v>0</v>
      </c>
      <c r="C43" s="217">
        <f t="shared" si="4"/>
        <v>0</v>
      </c>
      <c r="D43" s="217">
        <f t="shared" si="4"/>
        <v>0</v>
      </c>
      <c r="E43" s="217">
        <f t="shared" si="4"/>
        <v>0</v>
      </c>
      <c r="F43" s="217">
        <f>SUM(B43:E43)</f>
        <v>0</v>
      </c>
      <c r="G43" s="1"/>
      <c r="H43" s="1"/>
      <c r="I43" s="1"/>
      <c r="J43" s="1"/>
      <c r="K43" s="1"/>
      <c r="L43" s="1"/>
      <c r="M43" s="1"/>
      <c r="N43" s="1"/>
      <c r="O43" s="1"/>
      <c r="P43" s="1"/>
      <c r="Q43" s="1"/>
      <c r="R43" s="1"/>
      <c r="S43" s="1"/>
      <c r="T43" s="1"/>
      <c r="U43" s="1"/>
      <c r="V43" s="1"/>
      <c r="W43" s="1"/>
    </row>
    <row r="44" spans="1:23" ht="15">
      <c r="A44" s="43"/>
      <c r="B44" s="68"/>
      <c r="C44" s="68"/>
      <c r="D44" s="68"/>
      <c r="E44" s="68"/>
      <c r="F44" s="68"/>
      <c r="G44" s="1"/>
      <c r="H44" s="1"/>
      <c r="I44" s="1"/>
      <c r="J44" s="1"/>
      <c r="K44" s="1"/>
      <c r="L44" s="1"/>
      <c r="M44" s="1"/>
      <c r="N44" s="1"/>
      <c r="O44" s="1"/>
      <c r="P44" s="1"/>
      <c r="Q44" s="1"/>
      <c r="R44" s="1"/>
      <c r="S44" s="1"/>
      <c r="T44" s="1"/>
      <c r="U44" s="1"/>
      <c r="V44" s="1"/>
      <c r="W44" s="1"/>
    </row>
    <row r="45" spans="1:23">
      <c r="B45" s="15"/>
      <c r="C45" s="15"/>
      <c r="D45" s="15"/>
      <c r="E45" s="15"/>
      <c r="F45" s="15"/>
      <c r="G45" s="1"/>
      <c r="H45" s="1"/>
      <c r="I45" s="1"/>
      <c r="J45" s="1"/>
      <c r="K45" s="1"/>
      <c r="L45" s="1"/>
      <c r="M45" s="1"/>
      <c r="N45" s="1"/>
      <c r="O45" s="1"/>
      <c r="P45" s="1"/>
      <c r="Q45" s="1"/>
      <c r="R45" s="1"/>
      <c r="S45" s="1"/>
      <c r="T45" s="1"/>
      <c r="U45" s="1"/>
      <c r="V45" s="1"/>
      <c r="W45" s="1"/>
    </row>
    <row r="46" spans="1:23" ht="15">
      <c r="A46" s="72" t="s">
        <v>122</v>
      </c>
      <c r="B46" s="146"/>
      <c r="C46" s="146"/>
      <c r="D46" s="76"/>
      <c r="E46" s="76"/>
      <c r="F46" s="1"/>
      <c r="G46" s="1"/>
      <c r="H46" s="1"/>
      <c r="I46" s="1"/>
      <c r="J46" s="1"/>
      <c r="K46" s="1"/>
      <c r="L46" s="1"/>
      <c r="M46" s="1"/>
      <c r="N46" s="1"/>
      <c r="O46" s="1"/>
      <c r="P46" s="1"/>
      <c r="Q46" s="1"/>
      <c r="R46" s="1"/>
      <c r="S46" s="1"/>
      <c r="T46" s="1"/>
      <c r="U46" s="1"/>
      <c r="V46" s="1"/>
      <c r="W46" s="1"/>
    </row>
    <row r="47" spans="1:23" ht="15">
      <c r="A47" s="147" t="s">
        <v>123</v>
      </c>
      <c r="B47" s="7"/>
      <c r="C47" s="7"/>
      <c r="D47" s="15"/>
      <c r="E47" s="15"/>
      <c r="F47" s="1"/>
      <c r="G47" s="1"/>
      <c r="H47" s="1"/>
      <c r="I47" s="1"/>
      <c r="J47" s="1"/>
      <c r="K47" s="1"/>
      <c r="L47" s="1"/>
      <c r="M47" s="1"/>
      <c r="N47" s="1"/>
      <c r="O47" s="1"/>
      <c r="P47" s="1"/>
      <c r="Q47" s="1"/>
      <c r="R47" s="1"/>
      <c r="S47" s="1"/>
      <c r="T47" s="1"/>
      <c r="U47" s="1"/>
      <c r="V47" s="1"/>
      <c r="W47" s="1"/>
    </row>
    <row r="48" spans="1:23" ht="15">
      <c r="A48" s="147" t="s">
        <v>124</v>
      </c>
      <c r="B48" s="7"/>
      <c r="C48" s="7"/>
      <c r="D48" s="15"/>
      <c r="E48" s="15"/>
      <c r="F48" s="1"/>
      <c r="G48" s="1"/>
      <c r="H48" s="1"/>
      <c r="I48" s="1"/>
      <c r="J48" s="1"/>
      <c r="K48" s="1"/>
      <c r="L48" s="1"/>
      <c r="M48" s="1"/>
      <c r="N48" s="1"/>
      <c r="O48" s="1"/>
      <c r="P48" s="1"/>
      <c r="Q48" s="1"/>
      <c r="R48" s="1"/>
      <c r="S48" s="1"/>
      <c r="T48" s="1"/>
      <c r="U48" s="1"/>
      <c r="V48" s="1"/>
      <c r="W48" s="1"/>
    </row>
    <row r="49" spans="1:23" ht="15">
      <c r="A49" s="148" t="s">
        <v>125</v>
      </c>
      <c r="B49" s="22"/>
      <c r="C49" s="22"/>
      <c r="D49" s="22"/>
      <c r="E49" s="22"/>
      <c r="F49" s="1"/>
      <c r="G49" s="1"/>
      <c r="H49" s="1"/>
      <c r="I49" s="1"/>
      <c r="J49" s="1"/>
      <c r="K49" s="1"/>
      <c r="L49" s="1"/>
      <c r="M49" s="1"/>
      <c r="N49" s="1"/>
      <c r="O49" s="1"/>
      <c r="P49" s="1"/>
      <c r="Q49" s="1"/>
      <c r="R49" s="1"/>
      <c r="S49" s="1"/>
      <c r="T49" s="1"/>
      <c r="U49" s="1"/>
      <c r="V49" s="1"/>
      <c r="W49" s="1"/>
    </row>
    <row r="50" spans="1:23">
      <c r="B50" s="1"/>
      <c r="C50" s="1"/>
      <c r="D50" s="2"/>
      <c r="E50" s="2"/>
      <c r="F50" s="1"/>
      <c r="G50" s="1"/>
      <c r="H50" s="1"/>
      <c r="I50" s="1"/>
      <c r="J50" s="1"/>
      <c r="K50" s="1"/>
      <c r="L50" s="1"/>
      <c r="M50" s="1"/>
      <c r="N50" s="1"/>
      <c r="O50" s="1"/>
      <c r="P50" s="1"/>
      <c r="Q50" s="1"/>
      <c r="R50" s="1"/>
      <c r="S50" s="1"/>
      <c r="T50" s="1"/>
      <c r="U50" s="1"/>
      <c r="V50" s="1"/>
      <c r="W50" s="1"/>
    </row>
    <row r="51" spans="1:23">
      <c r="A51" s="1"/>
      <c r="B51" s="1"/>
      <c r="C51" s="1"/>
      <c r="D51" s="3"/>
      <c r="E51" s="3"/>
      <c r="F51" s="1"/>
      <c r="G51" s="1"/>
      <c r="H51" s="1"/>
      <c r="I51" s="1"/>
      <c r="J51" s="1"/>
      <c r="K51" s="1"/>
      <c r="L51" s="1"/>
      <c r="M51" s="1"/>
      <c r="N51" s="1"/>
      <c r="O51" s="1"/>
      <c r="P51" s="1"/>
      <c r="Q51" s="1"/>
      <c r="R51" s="1"/>
      <c r="S51" s="1"/>
      <c r="T51" s="1"/>
      <c r="U51" s="1"/>
      <c r="V51" s="1"/>
      <c r="W51" s="1"/>
    </row>
    <row r="52" spans="1:23">
      <c r="A52" s="1"/>
      <c r="B52" s="1"/>
      <c r="C52" s="1"/>
      <c r="D52" s="1"/>
      <c r="E52" s="1"/>
      <c r="F52" s="1"/>
      <c r="G52" s="1"/>
      <c r="H52" s="1"/>
      <c r="I52" s="1"/>
      <c r="J52" s="1"/>
      <c r="K52" s="1"/>
      <c r="L52" s="1"/>
      <c r="M52" s="1"/>
      <c r="N52" s="1"/>
      <c r="O52" s="1"/>
      <c r="P52" s="1"/>
      <c r="Q52" s="1"/>
      <c r="R52" s="1"/>
      <c r="S52" s="1"/>
      <c r="T52" s="1"/>
      <c r="U52" s="1"/>
      <c r="V52" s="1"/>
      <c r="W52" s="1"/>
    </row>
    <row r="53" spans="1:23">
      <c r="A53" s="1"/>
      <c r="B53" s="1"/>
      <c r="C53" s="1"/>
      <c r="D53" s="3"/>
      <c r="E53" s="3"/>
      <c r="F53" s="1"/>
      <c r="G53" s="1"/>
      <c r="H53" s="1"/>
      <c r="I53" s="1"/>
      <c r="J53" s="1"/>
      <c r="K53" s="1"/>
      <c r="L53" s="1"/>
      <c r="M53" s="1"/>
      <c r="N53" s="1"/>
      <c r="O53" s="1"/>
      <c r="P53" s="1"/>
      <c r="Q53" s="1"/>
      <c r="R53" s="1"/>
      <c r="S53" s="1"/>
      <c r="T53" s="1"/>
      <c r="U53" s="1"/>
      <c r="V53" s="1"/>
      <c r="W53" s="1"/>
    </row>
    <row r="54" spans="1:23">
      <c r="A54" s="1"/>
      <c r="B54" s="1"/>
      <c r="C54" s="1"/>
      <c r="D54" s="3"/>
      <c r="E54" s="3"/>
      <c r="F54" s="1"/>
      <c r="G54" s="1"/>
      <c r="H54" s="1"/>
      <c r="I54" s="1"/>
      <c r="J54" s="1"/>
      <c r="K54" s="1"/>
      <c r="L54" s="1"/>
      <c r="M54" s="1"/>
      <c r="N54" s="1"/>
      <c r="O54" s="1"/>
      <c r="P54" s="1"/>
      <c r="Q54" s="1"/>
      <c r="R54" s="1"/>
      <c r="S54" s="1"/>
      <c r="T54" s="1"/>
      <c r="U54" s="1"/>
      <c r="V54" s="1"/>
      <c r="W54" s="1"/>
    </row>
    <row r="55" spans="1:23">
      <c r="A55" s="1"/>
      <c r="B55" s="1"/>
      <c r="C55" s="1"/>
      <c r="D55" s="1"/>
      <c r="E55" s="1"/>
      <c r="F55" s="1"/>
      <c r="G55" s="1"/>
      <c r="H55" s="1"/>
      <c r="I55" s="1"/>
      <c r="J55" s="1"/>
      <c r="K55" s="1"/>
      <c r="L55" s="1"/>
      <c r="M55" s="1"/>
      <c r="N55" s="1"/>
      <c r="O55" s="1"/>
      <c r="P55" s="1"/>
      <c r="Q55" s="1"/>
      <c r="R55" s="1"/>
      <c r="S55" s="1"/>
      <c r="T55" s="1"/>
      <c r="U55" s="1"/>
      <c r="V55" s="1"/>
      <c r="W55" s="1"/>
    </row>
    <row r="56" spans="1:23">
      <c r="A56" s="1"/>
      <c r="B56" s="1"/>
      <c r="C56" s="1"/>
      <c r="D56" s="3"/>
      <c r="E56" s="3"/>
      <c r="F56" s="1"/>
      <c r="G56" s="1"/>
      <c r="H56" s="1"/>
      <c r="I56" s="1"/>
      <c r="J56" s="1"/>
      <c r="K56" s="1"/>
      <c r="L56" s="1"/>
      <c r="M56" s="1"/>
      <c r="N56" s="1"/>
      <c r="O56" s="1"/>
      <c r="P56" s="1"/>
      <c r="Q56" s="1"/>
      <c r="R56" s="1"/>
      <c r="S56" s="1"/>
      <c r="T56" s="1"/>
      <c r="U56" s="1"/>
      <c r="V56" s="1"/>
      <c r="W56" s="1"/>
    </row>
    <row r="57" spans="1:23">
      <c r="A57" s="1"/>
      <c r="B57" s="1"/>
      <c r="C57" s="1"/>
      <c r="D57" s="1"/>
      <c r="E57" s="1"/>
      <c r="F57" s="1"/>
      <c r="G57" s="1"/>
      <c r="H57" s="1"/>
      <c r="I57" s="1"/>
      <c r="J57" s="1"/>
      <c r="K57" s="1"/>
      <c r="L57" s="1"/>
      <c r="M57" s="1"/>
      <c r="N57" s="1"/>
      <c r="O57" s="1"/>
      <c r="P57" s="1"/>
      <c r="Q57" s="1"/>
      <c r="R57" s="1"/>
      <c r="S57" s="1"/>
      <c r="T57" s="1"/>
      <c r="U57" s="1"/>
      <c r="V57" s="1"/>
      <c r="W57" s="1"/>
    </row>
    <row r="58" spans="1:23">
      <c r="A58" s="1"/>
      <c r="B58" s="1"/>
      <c r="C58" s="1"/>
      <c r="D58" s="1"/>
      <c r="E58" s="1"/>
      <c r="F58" s="1"/>
      <c r="G58" s="1"/>
      <c r="H58" s="1"/>
      <c r="I58" s="1"/>
      <c r="J58" s="1"/>
      <c r="K58" s="1"/>
      <c r="L58" s="1"/>
      <c r="M58" s="1"/>
      <c r="N58" s="1"/>
      <c r="O58" s="1"/>
      <c r="P58" s="1"/>
      <c r="Q58" s="1"/>
      <c r="R58" s="1"/>
      <c r="S58" s="1"/>
      <c r="T58" s="1"/>
      <c r="U58" s="1"/>
      <c r="V58" s="1"/>
      <c r="W58" s="1"/>
    </row>
    <row r="59" spans="1:23">
      <c r="A59" s="1"/>
      <c r="B59" s="1"/>
      <c r="C59" s="1"/>
      <c r="D59" s="2"/>
      <c r="E59" s="2"/>
      <c r="F59" s="1"/>
      <c r="G59" s="1"/>
      <c r="H59" s="1"/>
      <c r="I59" s="1"/>
      <c r="J59" s="1"/>
      <c r="K59" s="1"/>
      <c r="L59" s="1"/>
      <c r="M59" s="1"/>
      <c r="N59" s="1"/>
      <c r="O59" s="1"/>
      <c r="P59" s="1"/>
      <c r="Q59" s="1"/>
      <c r="R59" s="1"/>
      <c r="S59" s="1"/>
      <c r="T59" s="1"/>
      <c r="U59" s="1"/>
      <c r="V59" s="1"/>
      <c r="W59" s="1"/>
    </row>
    <row r="60" spans="1:23">
      <c r="A60" s="1"/>
      <c r="B60" s="1"/>
      <c r="C60" s="1"/>
      <c r="D60" s="3"/>
      <c r="E60" s="3"/>
      <c r="F60" s="1"/>
      <c r="G60" s="1"/>
      <c r="H60" s="1"/>
      <c r="I60" s="1"/>
      <c r="J60" s="1"/>
      <c r="K60" s="1"/>
      <c r="L60" s="1"/>
      <c r="M60" s="1"/>
      <c r="N60" s="1"/>
      <c r="O60" s="1"/>
      <c r="P60" s="1"/>
      <c r="Q60" s="1"/>
      <c r="R60" s="1"/>
      <c r="S60" s="1"/>
      <c r="T60" s="1"/>
      <c r="U60" s="1"/>
      <c r="V60" s="1"/>
      <c r="W60" s="1"/>
    </row>
    <row r="61" spans="1:23">
      <c r="A61" s="1"/>
      <c r="B61" s="1"/>
      <c r="C61" s="1"/>
      <c r="D61" s="1"/>
      <c r="E61" s="1"/>
      <c r="F61" s="1"/>
      <c r="G61" s="1"/>
      <c r="H61" s="1"/>
      <c r="I61" s="1"/>
      <c r="J61" s="1"/>
      <c r="K61" s="1"/>
      <c r="L61" s="1"/>
      <c r="M61" s="1"/>
      <c r="N61" s="1"/>
      <c r="O61" s="1"/>
      <c r="P61" s="1"/>
      <c r="Q61" s="1"/>
      <c r="R61" s="1"/>
      <c r="S61" s="1"/>
      <c r="T61" s="1"/>
      <c r="U61" s="1"/>
      <c r="V61" s="1"/>
      <c r="W61" s="1"/>
    </row>
    <row r="62" spans="1:23">
      <c r="A62" s="1"/>
      <c r="B62" s="1"/>
      <c r="C62" s="1"/>
      <c r="D62" s="2"/>
      <c r="E62" s="2"/>
      <c r="F62" s="1"/>
      <c r="G62" s="1"/>
      <c r="H62" s="1"/>
      <c r="I62" s="1"/>
      <c r="J62" s="1"/>
      <c r="K62" s="1"/>
      <c r="L62" s="1"/>
      <c r="M62" s="1"/>
      <c r="N62" s="1"/>
      <c r="O62" s="1"/>
      <c r="P62" s="1"/>
      <c r="Q62" s="1"/>
      <c r="R62" s="1"/>
      <c r="S62" s="1"/>
      <c r="T62" s="1"/>
      <c r="U62" s="1"/>
      <c r="V62" s="1"/>
      <c r="W62" s="1"/>
    </row>
    <row r="63" spans="1:23">
      <c r="A63" s="1"/>
      <c r="B63" s="1"/>
      <c r="C63" s="1"/>
      <c r="D63" s="3"/>
      <c r="E63" s="3"/>
      <c r="F63" s="1"/>
      <c r="G63" s="1"/>
      <c r="H63" s="1"/>
      <c r="I63" s="1"/>
      <c r="J63" s="1"/>
      <c r="K63" s="1"/>
      <c r="L63" s="1"/>
      <c r="M63" s="1"/>
      <c r="N63" s="1"/>
      <c r="O63" s="1"/>
      <c r="P63" s="1"/>
      <c r="Q63" s="1"/>
      <c r="R63" s="1"/>
      <c r="S63" s="1"/>
      <c r="T63" s="1"/>
      <c r="U63" s="1"/>
      <c r="V63" s="1"/>
      <c r="W63" s="1"/>
    </row>
    <row r="64" spans="1:23">
      <c r="A64" s="1"/>
      <c r="B64" s="1"/>
      <c r="C64" s="1"/>
      <c r="D64" s="1"/>
      <c r="E64" s="1"/>
      <c r="F64" s="1"/>
      <c r="G64" s="1"/>
      <c r="H64" s="1"/>
      <c r="I64" s="1"/>
      <c r="J64" s="1"/>
      <c r="K64" s="1"/>
      <c r="L64" s="1"/>
      <c r="M64" s="1"/>
      <c r="N64" s="1"/>
      <c r="O64" s="1"/>
      <c r="P64" s="1"/>
      <c r="Q64" s="1"/>
      <c r="R64" s="1"/>
      <c r="S64" s="1"/>
      <c r="T64" s="1"/>
      <c r="U64" s="1"/>
      <c r="V64" s="1"/>
      <c r="W64" s="1"/>
    </row>
    <row r="65" spans="1:23">
      <c r="A65" s="1"/>
      <c r="B65" s="1"/>
      <c r="C65" s="1"/>
      <c r="D65" s="2"/>
      <c r="E65" s="2"/>
      <c r="F65" s="2"/>
      <c r="G65" s="2"/>
      <c r="H65" s="1"/>
      <c r="I65" s="2"/>
      <c r="J65" s="2"/>
      <c r="K65" s="2"/>
      <c r="L65" s="1"/>
      <c r="M65" s="2"/>
      <c r="N65" s="2"/>
      <c r="O65" s="2"/>
      <c r="P65" s="1"/>
      <c r="Q65" s="2"/>
      <c r="R65" s="2"/>
      <c r="S65" s="2"/>
      <c r="T65" s="1"/>
      <c r="U65" s="2"/>
      <c r="V65" s="2"/>
      <c r="W65" s="2"/>
    </row>
    <row r="66" spans="1:23">
      <c r="A66" s="1"/>
      <c r="B66" s="1"/>
      <c r="C66" s="1"/>
      <c r="D66" s="1"/>
      <c r="E66" s="1"/>
      <c r="F66" s="1"/>
      <c r="G66" s="1"/>
      <c r="H66" s="1"/>
      <c r="I66" s="1"/>
      <c r="J66" s="1"/>
      <c r="K66" s="1"/>
      <c r="L66" s="1"/>
      <c r="M66" s="1"/>
      <c r="N66" s="1"/>
      <c r="O66" s="1"/>
      <c r="P66" s="1"/>
      <c r="Q66" s="1"/>
      <c r="R66" s="1"/>
      <c r="S66" s="1"/>
      <c r="T66" s="1"/>
      <c r="U66" s="1"/>
      <c r="V66" s="1"/>
      <c r="W66" s="1"/>
    </row>
    <row r="67" spans="1:23">
      <c r="A67" s="1"/>
      <c r="B67" s="1"/>
      <c r="C67" s="1"/>
      <c r="D67" s="3"/>
      <c r="E67" s="3"/>
      <c r="F67" s="3"/>
      <c r="G67" s="3"/>
      <c r="H67" s="1"/>
      <c r="I67" s="3"/>
      <c r="J67" s="3"/>
      <c r="K67" s="3"/>
      <c r="L67" s="1"/>
      <c r="M67" s="3"/>
      <c r="N67" s="3"/>
      <c r="O67" s="3"/>
      <c r="P67" s="1"/>
      <c r="Q67" s="3"/>
      <c r="R67" s="3"/>
      <c r="S67" s="3"/>
      <c r="T67" s="1"/>
      <c r="U67" s="3"/>
      <c r="V67" s="3"/>
      <c r="W67" s="3"/>
    </row>
    <row r="68" spans="1:23">
      <c r="A68" s="1"/>
      <c r="B68" s="1"/>
      <c r="C68" s="1"/>
      <c r="D68" s="2"/>
      <c r="E68" s="2"/>
      <c r="F68" s="2"/>
      <c r="G68" s="2"/>
      <c r="H68" s="1"/>
      <c r="I68" s="2"/>
      <c r="J68" s="2"/>
      <c r="K68" s="2"/>
      <c r="L68" s="1"/>
      <c r="M68" s="2"/>
      <c r="N68" s="2"/>
      <c r="O68" s="2"/>
      <c r="P68" s="1"/>
      <c r="Q68" s="2"/>
      <c r="R68" s="2"/>
      <c r="S68" s="2"/>
      <c r="T68" s="1"/>
      <c r="U68" s="2"/>
      <c r="V68" s="2"/>
      <c r="W68" s="2"/>
    </row>
    <row r="69" spans="1:23">
      <c r="A69" s="1"/>
      <c r="B69" s="1"/>
      <c r="C69" s="1"/>
      <c r="D69" s="1"/>
      <c r="E69" s="1"/>
      <c r="F69" s="1"/>
      <c r="G69" s="1"/>
      <c r="H69" s="1"/>
      <c r="I69" s="1"/>
      <c r="J69" s="1"/>
      <c r="K69" s="1"/>
      <c r="L69" s="1"/>
      <c r="M69" s="1"/>
      <c r="N69" s="1"/>
      <c r="O69" s="1"/>
      <c r="P69" s="1"/>
      <c r="Q69" s="1"/>
      <c r="R69" s="1"/>
      <c r="S69" s="1"/>
      <c r="T69" s="1"/>
      <c r="U69" s="1"/>
      <c r="V69" s="1"/>
      <c r="W69" s="1"/>
    </row>
    <row r="70" spans="1:23">
      <c r="A70" s="1"/>
      <c r="B70" s="1"/>
      <c r="C70" s="1"/>
      <c r="D70" s="1"/>
      <c r="E70" s="1"/>
      <c r="F70" s="1"/>
      <c r="G70" s="1"/>
      <c r="H70" s="1"/>
      <c r="I70" s="1"/>
      <c r="J70" s="1"/>
      <c r="K70" s="1"/>
      <c r="L70" s="1"/>
      <c r="M70" s="1"/>
      <c r="N70" s="1"/>
      <c r="O70" s="1"/>
      <c r="P70" s="1"/>
      <c r="Q70" s="1"/>
      <c r="R70" s="1"/>
      <c r="S70" s="1"/>
      <c r="T70" s="1"/>
      <c r="U70" s="1"/>
      <c r="V70" s="1"/>
      <c r="W70" s="1"/>
    </row>
    <row r="71" spans="1:23">
      <c r="A71" s="1"/>
      <c r="B71" s="1"/>
      <c r="C71" s="1"/>
      <c r="D71" s="1"/>
      <c r="E71" s="1"/>
      <c r="F71" s="1"/>
      <c r="G71" s="1"/>
      <c r="H71" s="1"/>
      <c r="I71" s="1"/>
      <c r="J71" s="1"/>
      <c r="K71" s="1"/>
      <c r="L71" s="1"/>
      <c r="M71" s="1"/>
      <c r="N71" s="1"/>
      <c r="O71" s="1"/>
      <c r="P71" s="1"/>
      <c r="Q71" s="1"/>
      <c r="R71" s="1"/>
      <c r="S71" s="1"/>
      <c r="T71" s="1"/>
      <c r="U71" s="1"/>
      <c r="V71" s="1"/>
      <c r="W71" s="1"/>
    </row>
    <row r="72" spans="1:23">
      <c r="A72" s="1"/>
      <c r="B72" s="1"/>
      <c r="C72" s="1"/>
      <c r="D72" s="1"/>
      <c r="E72" s="1"/>
      <c r="F72" s="1"/>
      <c r="G72" s="1"/>
      <c r="H72" s="1"/>
      <c r="I72" s="1"/>
      <c r="J72" s="1"/>
      <c r="K72" s="1"/>
      <c r="L72" s="1"/>
      <c r="M72" s="1"/>
      <c r="N72" s="1"/>
      <c r="O72" s="1"/>
      <c r="P72" s="1"/>
      <c r="Q72" s="1"/>
      <c r="R72" s="1"/>
      <c r="S72" s="1"/>
      <c r="T72" s="1"/>
      <c r="U72" s="1"/>
      <c r="V72" s="1"/>
      <c r="W72" s="1"/>
    </row>
    <row r="73" spans="1:23">
      <c r="A73" s="1"/>
      <c r="B73" s="1"/>
      <c r="C73" s="1"/>
      <c r="D73" s="1"/>
      <c r="E73" s="1"/>
      <c r="F73" s="1"/>
      <c r="G73" s="1"/>
      <c r="H73" s="1"/>
      <c r="I73" s="1"/>
      <c r="J73" s="1"/>
      <c r="K73" s="1"/>
      <c r="L73" s="1"/>
      <c r="M73" s="1"/>
      <c r="N73" s="1"/>
      <c r="O73" s="1"/>
      <c r="P73" s="1"/>
      <c r="Q73" s="1"/>
      <c r="R73" s="1"/>
      <c r="S73" s="1"/>
      <c r="T73" s="1"/>
      <c r="U73" s="1"/>
      <c r="V73" s="1"/>
      <c r="W73" s="1"/>
    </row>
    <row r="74" spans="1:23">
      <c r="A74" s="1"/>
      <c r="B74" s="1"/>
      <c r="C74" s="1"/>
      <c r="D74" s="1"/>
      <c r="E74" s="1"/>
      <c r="F74" s="1"/>
      <c r="G74" s="1"/>
      <c r="H74" s="1"/>
      <c r="I74" s="1"/>
      <c r="J74" s="1"/>
      <c r="K74" s="1"/>
      <c r="L74" s="1"/>
      <c r="M74" s="1"/>
      <c r="N74" s="1"/>
      <c r="O74" s="1"/>
      <c r="P74" s="1"/>
      <c r="Q74" s="1"/>
      <c r="R74" s="1"/>
      <c r="S74" s="1"/>
      <c r="T74" s="1"/>
      <c r="U74" s="1"/>
      <c r="V74" s="1"/>
      <c r="W74" s="1"/>
    </row>
    <row r="75" spans="1:23">
      <c r="A75" s="1"/>
      <c r="B75" s="1"/>
      <c r="C75" s="1"/>
      <c r="D75" s="1"/>
      <c r="E75" s="1"/>
      <c r="F75" s="1"/>
      <c r="G75" s="1"/>
      <c r="H75" s="1"/>
      <c r="I75" s="1"/>
      <c r="J75" s="1"/>
      <c r="K75" s="1"/>
      <c r="L75" s="1"/>
      <c r="M75" s="1"/>
      <c r="N75" s="1"/>
      <c r="O75" s="1"/>
      <c r="P75" s="1"/>
      <c r="Q75" s="1"/>
      <c r="R75" s="1"/>
      <c r="S75" s="1"/>
      <c r="T75" s="1"/>
      <c r="U75" s="1"/>
      <c r="V75" s="1"/>
      <c r="W75" s="1"/>
    </row>
    <row r="76" spans="1:23">
      <c r="A76" s="1"/>
      <c r="B76" s="1"/>
      <c r="C76" s="1"/>
      <c r="D76" s="1"/>
      <c r="E76" s="1"/>
      <c r="F76" s="1"/>
      <c r="G76" s="1"/>
      <c r="H76" s="1"/>
      <c r="I76" s="1"/>
      <c r="J76" s="1"/>
      <c r="K76" s="1"/>
      <c r="L76" s="1"/>
      <c r="M76" s="1"/>
      <c r="N76" s="1"/>
      <c r="O76" s="1"/>
      <c r="P76" s="1"/>
      <c r="Q76" s="1"/>
      <c r="R76" s="1"/>
      <c r="S76" s="1"/>
      <c r="T76" s="1"/>
      <c r="U76" s="1"/>
      <c r="V76" s="1"/>
      <c r="W76" s="1"/>
    </row>
    <row r="77" spans="1:23">
      <c r="A77" s="1"/>
      <c r="B77" s="1"/>
      <c r="C77" s="1"/>
      <c r="D77" s="1"/>
      <c r="E77" s="1"/>
      <c r="F77" s="1"/>
      <c r="G77" s="1"/>
      <c r="H77" s="1"/>
      <c r="I77" s="1"/>
      <c r="J77" s="1"/>
      <c r="K77" s="1"/>
      <c r="L77" s="1"/>
      <c r="M77" s="1"/>
      <c r="N77" s="1"/>
      <c r="O77" s="1"/>
      <c r="P77" s="1"/>
      <c r="Q77" s="1"/>
      <c r="R77" s="1"/>
      <c r="S77" s="1"/>
      <c r="T77" s="1"/>
      <c r="U77" s="1"/>
      <c r="V77" s="1"/>
      <c r="W77" s="1"/>
    </row>
    <row r="78" spans="1:23">
      <c r="A78" s="1"/>
      <c r="B78" s="1"/>
      <c r="C78" s="1"/>
      <c r="D78" s="1"/>
      <c r="E78" s="1"/>
      <c r="F78" s="1"/>
      <c r="G78" s="1"/>
      <c r="H78" s="1"/>
      <c r="I78" s="1"/>
      <c r="J78" s="1"/>
      <c r="K78" s="1"/>
      <c r="L78" s="1"/>
      <c r="M78" s="1"/>
      <c r="N78" s="1"/>
      <c r="O78" s="1"/>
      <c r="P78" s="1"/>
      <c r="Q78" s="1"/>
      <c r="R78" s="1"/>
      <c r="S78" s="1"/>
      <c r="T78" s="1"/>
      <c r="U78" s="1"/>
      <c r="V78" s="1"/>
      <c r="W78" s="1"/>
    </row>
    <row r="79" spans="1:23">
      <c r="A79" s="1"/>
      <c r="B79" s="1"/>
      <c r="C79" s="1"/>
      <c r="D79" s="1"/>
      <c r="E79" s="1"/>
      <c r="F79" s="1"/>
      <c r="G79" s="1"/>
      <c r="H79" s="1"/>
      <c r="I79" s="1"/>
      <c r="J79" s="1"/>
      <c r="K79" s="1"/>
      <c r="L79" s="1"/>
      <c r="M79" s="1"/>
      <c r="N79" s="1"/>
      <c r="O79" s="1"/>
      <c r="P79" s="1"/>
      <c r="Q79" s="1"/>
      <c r="R79" s="1"/>
      <c r="S79" s="1"/>
      <c r="T79" s="1"/>
      <c r="U79" s="1"/>
      <c r="V79" s="1"/>
      <c r="W79" s="1"/>
    </row>
    <row r="80" spans="1:23">
      <c r="A80" s="1"/>
      <c r="B80" s="1"/>
      <c r="C80" s="1"/>
      <c r="D80" s="1"/>
      <c r="E80" s="1"/>
      <c r="F80" s="1"/>
      <c r="G80" s="1"/>
      <c r="H80" s="1"/>
      <c r="I80" s="1"/>
      <c r="J80" s="1"/>
      <c r="K80" s="1"/>
      <c r="L80" s="1"/>
      <c r="M80" s="1"/>
      <c r="N80" s="1"/>
      <c r="O80" s="1"/>
      <c r="P80" s="1"/>
      <c r="Q80" s="1"/>
      <c r="R80" s="1"/>
      <c r="S80" s="1"/>
      <c r="T80" s="1"/>
      <c r="U80" s="1"/>
      <c r="V80" s="1"/>
      <c r="W80" s="1"/>
    </row>
    <row r="81" spans="1:23">
      <c r="A81" s="1"/>
      <c r="B81" s="1"/>
      <c r="C81" s="1"/>
      <c r="D81" s="1"/>
      <c r="E81" s="1"/>
      <c r="F81" s="1"/>
      <c r="G81" s="1"/>
      <c r="H81" s="1"/>
      <c r="I81" s="1"/>
      <c r="J81" s="1"/>
      <c r="K81" s="1"/>
      <c r="L81" s="1"/>
      <c r="M81" s="1"/>
      <c r="N81" s="1"/>
      <c r="O81" s="1"/>
      <c r="P81" s="1"/>
      <c r="Q81" s="1"/>
      <c r="R81" s="1"/>
      <c r="S81" s="1"/>
      <c r="T81" s="1"/>
      <c r="U81" s="1"/>
      <c r="V81" s="1"/>
      <c r="W81" s="1"/>
    </row>
    <row r="82" spans="1:23">
      <c r="A82" s="1"/>
      <c r="B82" s="1"/>
      <c r="C82" s="1"/>
      <c r="D82" s="1"/>
      <c r="E82" s="1"/>
      <c r="F82" s="1"/>
      <c r="G82" s="1"/>
      <c r="H82" s="1"/>
      <c r="I82" s="1"/>
      <c r="J82" s="1"/>
      <c r="K82" s="1"/>
      <c r="L82" s="1"/>
      <c r="M82" s="1"/>
      <c r="N82" s="1"/>
      <c r="O82" s="1"/>
      <c r="P82" s="1"/>
      <c r="Q82" s="1"/>
      <c r="R82" s="1"/>
      <c r="S82" s="1"/>
      <c r="T82" s="1"/>
      <c r="U82" s="1"/>
      <c r="V82" s="1"/>
      <c r="W82" s="1"/>
    </row>
    <row r="83" spans="1:23">
      <c r="A83" s="1"/>
      <c r="B83" s="1"/>
      <c r="C83" s="1"/>
      <c r="D83" s="1"/>
      <c r="E83" s="1"/>
      <c r="F83" s="1"/>
      <c r="G83" s="1"/>
      <c r="H83" s="1"/>
      <c r="I83" s="1"/>
      <c r="J83" s="1"/>
      <c r="K83" s="1"/>
      <c r="L83" s="1"/>
      <c r="M83" s="1"/>
      <c r="N83" s="1"/>
      <c r="O83" s="1"/>
      <c r="P83" s="1"/>
      <c r="Q83" s="1"/>
      <c r="R83" s="1"/>
      <c r="S83" s="1"/>
      <c r="T83" s="1"/>
      <c r="U83" s="1"/>
      <c r="V83" s="1"/>
      <c r="W83" s="1"/>
    </row>
    <row r="84" spans="1:23">
      <c r="A84" s="1"/>
      <c r="B84" s="1"/>
      <c r="C84" s="1"/>
      <c r="D84" s="1"/>
      <c r="E84" s="1"/>
      <c r="F84" s="1"/>
      <c r="G84" s="1"/>
      <c r="H84" s="1"/>
      <c r="I84" s="1"/>
      <c r="J84" s="1"/>
      <c r="K84" s="1"/>
      <c r="L84" s="1"/>
      <c r="M84" s="1"/>
      <c r="N84" s="1"/>
      <c r="O84" s="1"/>
      <c r="P84" s="1"/>
      <c r="Q84" s="1"/>
      <c r="R84" s="1"/>
      <c r="S84" s="1"/>
      <c r="T84" s="1"/>
      <c r="U84" s="1"/>
      <c r="V84" s="1"/>
      <c r="W84" s="1"/>
    </row>
    <row r="85" spans="1:23">
      <c r="A85" s="1"/>
      <c r="B85" s="1"/>
      <c r="C85" s="1"/>
      <c r="D85" s="1"/>
      <c r="E85" s="1"/>
      <c r="F85" s="1"/>
      <c r="G85" s="1"/>
      <c r="H85" s="1"/>
      <c r="I85" s="1"/>
      <c r="J85" s="1"/>
      <c r="K85" s="1"/>
      <c r="L85" s="1"/>
      <c r="M85" s="1"/>
      <c r="N85" s="1"/>
      <c r="O85" s="1"/>
      <c r="P85" s="1"/>
      <c r="Q85" s="1"/>
      <c r="R85" s="1"/>
      <c r="S85" s="1"/>
      <c r="T85" s="1"/>
      <c r="U85" s="1"/>
      <c r="V85" s="1"/>
      <c r="W85" s="1"/>
    </row>
    <row r="86" spans="1:23">
      <c r="A86" s="1"/>
      <c r="B86" s="1"/>
      <c r="C86" s="1"/>
      <c r="D86" s="1"/>
      <c r="E86" s="1"/>
      <c r="F86" s="1"/>
      <c r="G86" s="1"/>
      <c r="H86" s="1"/>
      <c r="I86" s="1"/>
      <c r="J86" s="1"/>
      <c r="K86" s="1"/>
      <c r="L86" s="1"/>
      <c r="M86" s="1"/>
      <c r="N86" s="1"/>
      <c r="O86" s="1"/>
      <c r="P86" s="1"/>
      <c r="Q86" s="1"/>
      <c r="R86" s="1"/>
      <c r="S86" s="1"/>
      <c r="T86" s="1"/>
      <c r="U86" s="1"/>
      <c r="V86" s="1"/>
      <c r="W86" s="1"/>
    </row>
    <row r="87" spans="1:23">
      <c r="A87" s="1"/>
      <c r="B87" s="1"/>
      <c r="C87" s="1"/>
      <c r="D87" s="1"/>
      <c r="E87" s="1"/>
      <c r="F87" s="1"/>
      <c r="G87" s="1"/>
      <c r="H87" s="1"/>
      <c r="I87" s="1"/>
      <c r="J87" s="1"/>
      <c r="K87" s="1"/>
      <c r="L87" s="1"/>
      <c r="M87" s="1"/>
      <c r="N87" s="1"/>
      <c r="O87" s="1"/>
      <c r="P87" s="1"/>
      <c r="Q87" s="1"/>
      <c r="R87" s="1"/>
      <c r="S87" s="1"/>
      <c r="T87" s="1"/>
      <c r="U87" s="1"/>
      <c r="V87" s="1"/>
      <c r="W87" s="1"/>
    </row>
    <row r="88" spans="1:23">
      <c r="A88" s="1"/>
      <c r="B88" s="1"/>
      <c r="C88" s="1"/>
      <c r="D88" s="1"/>
      <c r="E88" s="1"/>
      <c r="F88" s="1"/>
      <c r="G88" s="1"/>
      <c r="H88" s="1"/>
      <c r="I88" s="1"/>
      <c r="J88" s="1"/>
      <c r="K88" s="1"/>
      <c r="L88" s="1"/>
      <c r="M88" s="1"/>
      <c r="N88" s="1"/>
      <c r="O88" s="1"/>
      <c r="P88" s="1"/>
      <c r="Q88" s="1"/>
      <c r="R88" s="1"/>
      <c r="S88" s="1"/>
      <c r="T88" s="1"/>
      <c r="U88" s="1"/>
      <c r="V88" s="1"/>
      <c r="W88" s="1"/>
    </row>
  </sheetData>
  <phoneticPr fontId="0" type="noConversion"/>
  <pageMargins left="0.25" right="0.25" top="0" bottom="0" header="0" footer="0.18"/>
  <pageSetup orientation="landscape" blackAndWhite="1" horizontalDpi="4294967292"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6"/>
  <sheetViews>
    <sheetView topLeftCell="A5" zoomScale="70" zoomScaleNormal="70" workbookViewId="0">
      <selection activeCell="N11" sqref="N11:O41"/>
    </sheetView>
  </sheetViews>
  <sheetFormatPr defaultRowHeight="12.75"/>
  <cols>
    <col min="1" max="1" width="4.5703125" customWidth="1"/>
    <col min="2" max="2" width="20.42578125" customWidth="1"/>
    <col min="3" max="3" width="11.140625" customWidth="1"/>
    <col min="5" max="5" width="11.42578125" customWidth="1"/>
    <col min="6" max="6" width="11" customWidth="1"/>
    <col min="7" max="7" width="8.5703125" customWidth="1"/>
    <col min="8" max="8" width="11" customWidth="1"/>
    <col min="9" max="9" width="10.85546875" customWidth="1"/>
    <col min="10" max="10" width="9.7109375" customWidth="1"/>
  </cols>
  <sheetData>
    <row r="1" spans="1:15" ht="18">
      <c r="A1" s="33" t="s">
        <v>62</v>
      </c>
      <c r="B1" s="8"/>
      <c r="C1" s="8"/>
      <c r="D1" s="8"/>
      <c r="E1" s="8"/>
      <c r="F1" s="8"/>
    </row>
    <row r="2" spans="1:15" ht="18">
      <c r="A2" s="34" t="str">
        <f>SUMMARY!A2</f>
        <v>Contractor's Name**</v>
      </c>
    </row>
    <row r="3" spans="1:15" ht="15.75">
      <c r="A3" s="27" t="str">
        <f>SUMMARY!A4</f>
        <v xml:space="preserve">Request For Proposal </v>
      </c>
    </row>
    <row r="8" spans="1:15" ht="15">
      <c r="A8" s="43"/>
      <c r="B8" s="43"/>
      <c r="C8" s="107"/>
      <c r="D8" s="126" t="s">
        <v>34</v>
      </c>
      <c r="E8" s="127"/>
      <c r="F8" s="107"/>
      <c r="G8" s="126" t="s">
        <v>35</v>
      </c>
      <c r="H8" s="127"/>
      <c r="I8" s="107"/>
      <c r="J8" s="126" t="s">
        <v>36</v>
      </c>
      <c r="K8" s="127"/>
      <c r="L8" s="107"/>
      <c r="M8" s="126" t="s">
        <v>37</v>
      </c>
      <c r="N8" s="127"/>
      <c r="O8" s="43"/>
    </row>
    <row r="9" spans="1:15" ht="15">
      <c r="A9" s="43"/>
      <c r="B9" s="43"/>
      <c r="C9" s="128" t="s">
        <v>41</v>
      </c>
      <c r="D9" s="58" t="s">
        <v>41</v>
      </c>
      <c r="E9" s="56"/>
      <c r="F9" s="128" t="s">
        <v>41</v>
      </c>
      <c r="G9" s="58" t="s">
        <v>41</v>
      </c>
      <c r="H9" s="56"/>
      <c r="I9" s="128" t="s">
        <v>41</v>
      </c>
      <c r="J9" s="58" t="s">
        <v>41</v>
      </c>
      <c r="K9" s="56"/>
      <c r="L9" s="128" t="s">
        <v>41</v>
      </c>
      <c r="M9" s="58" t="s">
        <v>41</v>
      </c>
      <c r="N9" s="56"/>
      <c r="O9" s="59"/>
    </row>
    <row r="10" spans="1:15" ht="15">
      <c r="A10" s="86"/>
      <c r="B10" s="63" t="s">
        <v>42</v>
      </c>
      <c r="C10" s="87" t="s">
        <v>43</v>
      </c>
      <c r="D10" s="63" t="s">
        <v>44</v>
      </c>
      <c r="E10" s="129" t="s">
        <v>45</v>
      </c>
      <c r="F10" s="87" t="s">
        <v>43</v>
      </c>
      <c r="G10" s="63" t="s">
        <v>44</v>
      </c>
      <c r="H10" s="129" t="s">
        <v>45</v>
      </c>
      <c r="I10" s="87" t="s">
        <v>43</v>
      </c>
      <c r="J10" s="63" t="s">
        <v>44</v>
      </c>
      <c r="K10" s="129" t="s">
        <v>45</v>
      </c>
      <c r="L10" s="87" t="s">
        <v>43</v>
      </c>
      <c r="M10" s="63" t="s">
        <v>44</v>
      </c>
      <c r="N10" s="129" t="s">
        <v>45</v>
      </c>
      <c r="O10" s="121" t="s">
        <v>5</v>
      </c>
    </row>
    <row r="11" spans="1:15" ht="15">
      <c r="A11" s="80">
        <v>1</v>
      </c>
      <c r="B11" s="43"/>
      <c r="C11" s="231">
        <v>0</v>
      </c>
      <c r="D11" s="131">
        <v>0</v>
      </c>
      <c r="E11" s="217">
        <f>ROUND((+D11*C11),2)</f>
        <v>0</v>
      </c>
      <c r="F11" s="231">
        <v>0</v>
      </c>
      <c r="G11" s="131">
        <v>0</v>
      </c>
      <c r="H11" s="217">
        <f>ROUND((+G11*F11),2)</f>
        <v>0</v>
      </c>
      <c r="I11" s="231">
        <v>0</v>
      </c>
      <c r="J11" s="131">
        <v>0</v>
      </c>
      <c r="K11" s="217">
        <f>ROUND((+J11*I11),2)</f>
        <v>0</v>
      </c>
      <c r="L11" s="231">
        <v>0</v>
      </c>
      <c r="M11" s="131">
        <v>0</v>
      </c>
      <c r="N11" s="217">
        <f>ROUND((+M11*L11),2)</f>
        <v>0</v>
      </c>
      <c r="O11" s="217">
        <f>N11+K11+H11+E11</f>
        <v>0</v>
      </c>
    </row>
    <row r="12" spans="1:15" ht="15">
      <c r="A12" s="80">
        <v>2</v>
      </c>
      <c r="B12" s="43"/>
      <c r="C12" s="231">
        <v>0</v>
      </c>
      <c r="D12" s="131">
        <v>0</v>
      </c>
      <c r="E12" s="217">
        <f t="shared" ref="E12:E27" si="0">ROUND((+D12*C12),2)</f>
        <v>0</v>
      </c>
      <c r="F12" s="231">
        <v>0</v>
      </c>
      <c r="G12" s="131">
        <v>0</v>
      </c>
      <c r="H12" s="217">
        <f t="shared" ref="H12:H27" si="1">ROUND((+G12*F12),2)</f>
        <v>0</v>
      </c>
      <c r="I12" s="231">
        <v>0</v>
      </c>
      <c r="J12" s="131">
        <v>0</v>
      </c>
      <c r="K12" s="217">
        <f t="shared" ref="K12:K27" si="2">ROUND((+J12*I12),2)</f>
        <v>0</v>
      </c>
      <c r="L12" s="231">
        <v>0</v>
      </c>
      <c r="M12" s="131">
        <v>0</v>
      </c>
      <c r="N12" s="217">
        <f t="shared" ref="N12:N27" si="3">ROUND((+M12*L12),2)</f>
        <v>0</v>
      </c>
      <c r="O12" s="217">
        <f t="shared" ref="O12:O41" si="4">N12+K12+H12+E12</f>
        <v>0</v>
      </c>
    </row>
    <row r="13" spans="1:15" ht="15">
      <c r="A13" s="80">
        <v>3</v>
      </c>
      <c r="B13" s="43"/>
      <c r="C13" s="231">
        <v>0</v>
      </c>
      <c r="D13" s="131">
        <v>0</v>
      </c>
      <c r="E13" s="217">
        <f t="shared" si="0"/>
        <v>0</v>
      </c>
      <c r="F13" s="231">
        <v>0</v>
      </c>
      <c r="G13" s="131">
        <v>0</v>
      </c>
      <c r="H13" s="217">
        <f t="shared" si="1"/>
        <v>0</v>
      </c>
      <c r="I13" s="231">
        <v>0</v>
      </c>
      <c r="J13" s="131">
        <v>0</v>
      </c>
      <c r="K13" s="217">
        <f t="shared" si="2"/>
        <v>0</v>
      </c>
      <c r="L13" s="231">
        <v>0</v>
      </c>
      <c r="M13" s="131">
        <v>0</v>
      </c>
      <c r="N13" s="217">
        <f t="shared" si="3"/>
        <v>0</v>
      </c>
      <c r="O13" s="217">
        <f t="shared" si="4"/>
        <v>0</v>
      </c>
    </row>
    <row r="14" spans="1:15" ht="15">
      <c r="A14" s="80">
        <v>4</v>
      </c>
      <c r="B14" s="43"/>
      <c r="C14" s="231">
        <v>0</v>
      </c>
      <c r="D14" s="131">
        <v>0</v>
      </c>
      <c r="E14" s="217">
        <f t="shared" si="0"/>
        <v>0</v>
      </c>
      <c r="F14" s="231">
        <v>0</v>
      </c>
      <c r="G14" s="131">
        <v>0</v>
      </c>
      <c r="H14" s="217">
        <f t="shared" si="1"/>
        <v>0</v>
      </c>
      <c r="I14" s="231">
        <v>0</v>
      </c>
      <c r="J14" s="131">
        <v>0</v>
      </c>
      <c r="K14" s="217">
        <f t="shared" si="2"/>
        <v>0</v>
      </c>
      <c r="L14" s="231">
        <v>0</v>
      </c>
      <c r="M14" s="131">
        <v>0</v>
      </c>
      <c r="N14" s="217">
        <f t="shared" si="3"/>
        <v>0</v>
      </c>
      <c r="O14" s="217">
        <f t="shared" si="4"/>
        <v>0</v>
      </c>
    </row>
    <row r="15" spans="1:15" ht="15">
      <c r="A15" s="80">
        <v>5</v>
      </c>
      <c r="B15" s="43"/>
      <c r="C15" s="231">
        <v>0</v>
      </c>
      <c r="D15" s="131">
        <v>0</v>
      </c>
      <c r="E15" s="217">
        <f t="shared" si="0"/>
        <v>0</v>
      </c>
      <c r="F15" s="231">
        <v>0</v>
      </c>
      <c r="G15" s="131">
        <v>0</v>
      </c>
      <c r="H15" s="217">
        <f t="shared" si="1"/>
        <v>0</v>
      </c>
      <c r="I15" s="231">
        <v>0</v>
      </c>
      <c r="J15" s="131">
        <v>0</v>
      </c>
      <c r="K15" s="217">
        <f t="shared" si="2"/>
        <v>0</v>
      </c>
      <c r="L15" s="231">
        <v>0</v>
      </c>
      <c r="M15" s="131">
        <v>0</v>
      </c>
      <c r="N15" s="217">
        <f t="shared" si="3"/>
        <v>0</v>
      </c>
      <c r="O15" s="217">
        <f t="shared" si="4"/>
        <v>0</v>
      </c>
    </row>
    <row r="16" spans="1:15" ht="15">
      <c r="A16" s="80">
        <v>6</v>
      </c>
      <c r="B16" s="43"/>
      <c r="C16" s="231">
        <v>0</v>
      </c>
      <c r="D16" s="131">
        <v>0</v>
      </c>
      <c r="E16" s="217">
        <f t="shared" si="0"/>
        <v>0</v>
      </c>
      <c r="F16" s="231">
        <v>0</v>
      </c>
      <c r="G16" s="131">
        <v>0</v>
      </c>
      <c r="H16" s="217">
        <f t="shared" si="1"/>
        <v>0</v>
      </c>
      <c r="I16" s="231">
        <v>0</v>
      </c>
      <c r="J16" s="131">
        <v>0</v>
      </c>
      <c r="K16" s="217">
        <f t="shared" si="2"/>
        <v>0</v>
      </c>
      <c r="L16" s="231">
        <v>0</v>
      </c>
      <c r="M16" s="131">
        <v>0</v>
      </c>
      <c r="N16" s="217">
        <f t="shared" si="3"/>
        <v>0</v>
      </c>
      <c r="O16" s="217">
        <f t="shared" si="4"/>
        <v>0</v>
      </c>
    </row>
    <row r="17" spans="1:15" ht="15">
      <c r="A17" s="50">
        <v>7</v>
      </c>
      <c r="B17" s="43"/>
      <c r="C17" s="231">
        <v>0</v>
      </c>
      <c r="D17" s="131">
        <v>0</v>
      </c>
      <c r="E17" s="217">
        <f t="shared" si="0"/>
        <v>0</v>
      </c>
      <c r="F17" s="231">
        <v>0</v>
      </c>
      <c r="G17" s="131">
        <v>0</v>
      </c>
      <c r="H17" s="217">
        <f t="shared" si="1"/>
        <v>0</v>
      </c>
      <c r="I17" s="231">
        <v>0</v>
      </c>
      <c r="J17" s="131">
        <v>0</v>
      </c>
      <c r="K17" s="217">
        <f t="shared" si="2"/>
        <v>0</v>
      </c>
      <c r="L17" s="231">
        <v>0</v>
      </c>
      <c r="M17" s="131">
        <v>0</v>
      </c>
      <c r="N17" s="217">
        <f t="shared" si="3"/>
        <v>0</v>
      </c>
      <c r="O17" s="217">
        <f t="shared" si="4"/>
        <v>0</v>
      </c>
    </row>
    <row r="18" spans="1:15" ht="15">
      <c r="A18" s="80">
        <v>8</v>
      </c>
      <c r="B18" s="43"/>
      <c r="C18" s="231">
        <v>0</v>
      </c>
      <c r="D18" s="131">
        <v>0</v>
      </c>
      <c r="E18" s="217">
        <f t="shared" si="0"/>
        <v>0</v>
      </c>
      <c r="F18" s="231">
        <v>0</v>
      </c>
      <c r="G18" s="131">
        <v>0</v>
      </c>
      <c r="H18" s="217">
        <f t="shared" si="1"/>
        <v>0</v>
      </c>
      <c r="I18" s="231">
        <v>0</v>
      </c>
      <c r="J18" s="131">
        <v>0</v>
      </c>
      <c r="K18" s="217">
        <f t="shared" si="2"/>
        <v>0</v>
      </c>
      <c r="L18" s="231">
        <v>0</v>
      </c>
      <c r="M18" s="131">
        <v>0</v>
      </c>
      <c r="N18" s="217">
        <f t="shared" si="3"/>
        <v>0</v>
      </c>
      <c r="O18" s="217">
        <f t="shared" si="4"/>
        <v>0</v>
      </c>
    </row>
    <row r="19" spans="1:15" ht="15">
      <c r="A19" s="80">
        <v>9</v>
      </c>
      <c r="B19" s="43"/>
      <c r="C19" s="231">
        <v>0</v>
      </c>
      <c r="D19" s="131">
        <v>0</v>
      </c>
      <c r="E19" s="217">
        <f t="shared" si="0"/>
        <v>0</v>
      </c>
      <c r="F19" s="231">
        <v>0</v>
      </c>
      <c r="G19" s="131">
        <v>0</v>
      </c>
      <c r="H19" s="217">
        <f t="shared" si="1"/>
        <v>0</v>
      </c>
      <c r="I19" s="231">
        <v>0</v>
      </c>
      <c r="J19" s="131">
        <v>0</v>
      </c>
      <c r="K19" s="217">
        <f t="shared" si="2"/>
        <v>0</v>
      </c>
      <c r="L19" s="231">
        <v>0</v>
      </c>
      <c r="M19" s="131">
        <v>0</v>
      </c>
      <c r="N19" s="217">
        <f t="shared" si="3"/>
        <v>0</v>
      </c>
      <c r="O19" s="217">
        <f t="shared" si="4"/>
        <v>0</v>
      </c>
    </row>
    <row r="20" spans="1:15" ht="15">
      <c r="A20" s="80">
        <v>10</v>
      </c>
      <c r="B20" s="43"/>
      <c r="C20" s="231">
        <v>0</v>
      </c>
      <c r="D20" s="131">
        <v>0</v>
      </c>
      <c r="E20" s="217">
        <f t="shared" si="0"/>
        <v>0</v>
      </c>
      <c r="F20" s="231">
        <v>0</v>
      </c>
      <c r="G20" s="131">
        <v>0</v>
      </c>
      <c r="H20" s="217">
        <f t="shared" si="1"/>
        <v>0</v>
      </c>
      <c r="I20" s="231">
        <v>0</v>
      </c>
      <c r="J20" s="131">
        <v>0</v>
      </c>
      <c r="K20" s="217">
        <f t="shared" si="2"/>
        <v>0</v>
      </c>
      <c r="L20" s="231">
        <v>0</v>
      </c>
      <c r="M20" s="131">
        <v>0</v>
      </c>
      <c r="N20" s="217">
        <f t="shared" si="3"/>
        <v>0</v>
      </c>
      <c r="O20" s="217">
        <f t="shared" si="4"/>
        <v>0</v>
      </c>
    </row>
    <row r="21" spans="1:15" ht="15">
      <c r="A21" s="80">
        <v>11</v>
      </c>
      <c r="B21" s="43"/>
      <c r="C21" s="231">
        <v>0</v>
      </c>
      <c r="D21" s="131">
        <v>0</v>
      </c>
      <c r="E21" s="217">
        <f t="shared" si="0"/>
        <v>0</v>
      </c>
      <c r="F21" s="231">
        <v>0</v>
      </c>
      <c r="G21" s="131">
        <v>0</v>
      </c>
      <c r="H21" s="217">
        <f t="shared" si="1"/>
        <v>0</v>
      </c>
      <c r="I21" s="231">
        <v>0</v>
      </c>
      <c r="J21" s="131">
        <v>0</v>
      </c>
      <c r="K21" s="217">
        <f t="shared" si="2"/>
        <v>0</v>
      </c>
      <c r="L21" s="231">
        <v>0</v>
      </c>
      <c r="M21" s="131">
        <v>0</v>
      </c>
      <c r="N21" s="217">
        <f t="shared" si="3"/>
        <v>0</v>
      </c>
      <c r="O21" s="217">
        <f t="shared" si="4"/>
        <v>0</v>
      </c>
    </row>
    <row r="22" spans="1:15" ht="15">
      <c r="A22" s="80">
        <v>12</v>
      </c>
      <c r="B22" s="43"/>
      <c r="C22" s="231">
        <v>0</v>
      </c>
      <c r="D22" s="131">
        <v>0</v>
      </c>
      <c r="E22" s="217">
        <f t="shared" si="0"/>
        <v>0</v>
      </c>
      <c r="F22" s="231">
        <v>0</v>
      </c>
      <c r="G22" s="131">
        <v>0</v>
      </c>
      <c r="H22" s="217">
        <f t="shared" si="1"/>
        <v>0</v>
      </c>
      <c r="I22" s="231">
        <v>0</v>
      </c>
      <c r="J22" s="131">
        <v>0</v>
      </c>
      <c r="K22" s="217">
        <f t="shared" si="2"/>
        <v>0</v>
      </c>
      <c r="L22" s="231">
        <v>0</v>
      </c>
      <c r="M22" s="131">
        <v>0</v>
      </c>
      <c r="N22" s="217">
        <f t="shared" si="3"/>
        <v>0</v>
      </c>
      <c r="O22" s="217">
        <f t="shared" si="4"/>
        <v>0</v>
      </c>
    </row>
    <row r="23" spans="1:15" ht="15">
      <c r="A23" s="80">
        <v>13</v>
      </c>
      <c r="B23" s="43"/>
      <c r="C23" s="231">
        <v>0</v>
      </c>
      <c r="D23" s="131">
        <v>0</v>
      </c>
      <c r="E23" s="217">
        <f t="shared" si="0"/>
        <v>0</v>
      </c>
      <c r="F23" s="231">
        <v>0</v>
      </c>
      <c r="G23" s="131">
        <v>0</v>
      </c>
      <c r="H23" s="217">
        <f t="shared" si="1"/>
        <v>0</v>
      </c>
      <c r="I23" s="231">
        <v>0</v>
      </c>
      <c r="J23" s="131">
        <v>0</v>
      </c>
      <c r="K23" s="217">
        <f t="shared" si="2"/>
        <v>0</v>
      </c>
      <c r="L23" s="231">
        <v>0</v>
      </c>
      <c r="M23" s="131">
        <v>0</v>
      </c>
      <c r="N23" s="217">
        <f t="shared" si="3"/>
        <v>0</v>
      </c>
      <c r="O23" s="217">
        <f t="shared" si="4"/>
        <v>0</v>
      </c>
    </row>
    <row r="24" spans="1:15" ht="15">
      <c r="A24" s="50">
        <v>14</v>
      </c>
      <c r="B24" s="43"/>
      <c r="C24" s="231">
        <v>0</v>
      </c>
      <c r="D24" s="131">
        <v>0</v>
      </c>
      <c r="E24" s="217">
        <f t="shared" si="0"/>
        <v>0</v>
      </c>
      <c r="F24" s="231">
        <v>0</v>
      </c>
      <c r="G24" s="131">
        <v>0</v>
      </c>
      <c r="H24" s="217">
        <f t="shared" si="1"/>
        <v>0</v>
      </c>
      <c r="I24" s="231">
        <v>0</v>
      </c>
      <c r="J24" s="131">
        <v>0</v>
      </c>
      <c r="K24" s="217">
        <f t="shared" si="2"/>
        <v>0</v>
      </c>
      <c r="L24" s="231">
        <v>0</v>
      </c>
      <c r="M24" s="131">
        <v>0</v>
      </c>
      <c r="N24" s="217">
        <f t="shared" si="3"/>
        <v>0</v>
      </c>
      <c r="O24" s="217">
        <f t="shared" si="4"/>
        <v>0</v>
      </c>
    </row>
    <row r="25" spans="1:15" ht="15">
      <c r="A25" s="50">
        <v>15</v>
      </c>
      <c r="B25" s="43"/>
      <c r="C25" s="231">
        <v>0</v>
      </c>
      <c r="D25" s="131">
        <v>0</v>
      </c>
      <c r="E25" s="217">
        <f t="shared" si="0"/>
        <v>0</v>
      </c>
      <c r="F25" s="231">
        <v>0</v>
      </c>
      <c r="G25" s="131">
        <v>0</v>
      </c>
      <c r="H25" s="217">
        <f t="shared" si="1"/>
        <v>0</v>
      </c>
      <c r="I25" s="231">
        <v>0</v>
      </c>
      <c r="J25" s="131">
        <v>0</v>
      </c>
      <c r="K25" s="217">
        <f t="shared" si="2"/>
        <v>0</v>
      </c>
      <c r="L25" s="231">
        <v>0</v>
      </c>
      <c r="M25" s="131">
        <v>0</v>
      </c>
      <c r="N25" s="217">
        <f t="shared" si="3"/>
        <v>0</v>
      </c>
      <c r="O25" s="217">
        <f t="shared" si="4"/>
        <v>0</v>
      </c>
    </row>
    <row r="26" spans="1:15" ht="15">
      <c r="A26" s="80">
        <v>16</v>
      </c>
      <c r="B26" s="43"/>
      <c r="C26" s="231">
        <v>0</v>
      </c>
      <c r="D26" s="131">
        <v>0</v>
      </c>
      <c r="E26" s="217">
        <f t="shared" si="0"/>
        <v>0</v>
      </c>
      <c r="F26" s="231">
        <v>0</v>
      </c>
      <c r="G26" s="131">
        <v>0</v>
      </c>
      <c r="H26" s="217">
        <f t="shared" si="1"/>
        <v>0</v>
      </c>
      <c r="I26" s="231">
        <v>0</v>
      </c>
      <c r="J26" s="131">
        <v>0</v>
      </c>
      <c r="K26" s="217">
        <f t="shared" si="2"/>
        <v>0</v>
      </c>
      <c r="L26" s="231">
        <v>0</v>
      </c>
      <c r="M26" s="131">
        <v>0</v>
      </c>
      <c r="N26" s="217">
        <f t="shared" si="3"/>
        <v>0</v>
      </c>
      <c r="O26" s="217">
        <f t="shared" si="4"/>
        <v>0</v>
      </c>
    </row>
    <row r="27" spans="1:15" ht="15">
      <c r="A27" s="80">
        <v>17</v>
      </c>
      <c r="B27" s="43"/>
      <c r="C27" s="231">
        <v>0</v>
      </c>
      <c r="D27" s="131">
        <v>0</v>
      </c>
      <c r="E27" s="217">
        <f t="shared" si="0"/>
        <v>0</v>
      </c>
      <c r="F27" s="231">
        <v>0</v>
      </c>
      <c r="G27" s="136">
        <v>0</v>
      </c>
      <c r="H27" s="217">
        <f t="shared" si="1"/>
        <v>0</v>
      </c>
      <c r="I27" s="231">
        <v>0</v>
      </c>
      <c r="J27" s="131">
        <v>0</v>
      </c>
      <c r="K27" s="217">
        <f t="shared" si="2"/>
        <v>0</v>
      </c>
      <c r="L27" s="231">
        <v>0</v>
      </c>
      <c r="M27" s="131">
        <v>0</v>
      </c>
      <c r="N27" s="217">
        <f t="shared" si="3"/>
        <v>0</v>
      </c>
      <c r="O27" s="217">
        <f t="shared" si="4"/>
        <v>0</v>
      </c>
    </row>
    <row r="28" spans="1:15" ht="15">
      <c r="A28" s="50">
        <v>18</v>
      </c>
      <c r="B28" s="43"/>
      <c r="C28" s="231">
        <v>0</v>
      </c>
      <c r="D28" s="131">
        <v>0</v>
      </c>
      <c r="E28" s="217">
        <f t="shared" ref="E28:E40" si="5">ROUND((+D28*C28),2)</f>
        <v>0</v>
      </c>
      <c r="F28" s="231">
        <v>0</v>
      </c>
      <c r="G28" s="131">
        <v>0</v>
      </c>
      <c r="H28" s="217">
        <f t="shared" ref="H28:H40" si="6">ROUND((+G28*F28),2)</f>
        <v>0</v>
      </c>
      <c r="I28" s="231">
        <v>0</v>
      </c>
      <c r="J28" s="131">
        <v>0</v>
      </c>
      <c r="K28" s="217">
        <f t="shared" ref="K28:K40" si="7">ROUND((+J28*I28),2)</f>
        <v>0</v>
      </c>
      <c r="L28" s="231">
        <v>0</v>
      </c>
      <c r="M28" s="131">
        <v>0</v>
      </c>
      <c r="N28" s="217">
        <f t="shared" ref="N28:N40" si="8">ROUND((+M28*L28),2)</f>
        <v>0</v>
      </c>
      <c r="O28" s="217">
        <f t="shared" si="4"/>
        <v>0</v>
      </c>
    </row>
    <row r="29" spans="1:15" ht="15">
      <c r="A29" s="50">
        <v>19</v>
      </c>
      <c r="B29" s="43"/>
      <c r="C29" s="231">
        <v>0</v>
      </c>
      <c r="D29" s="131">
        <v>0</v>
      </c>
      <c r="E29" s="217">
        <f t="shared" si="5"/>
        <v>0</v>
      </c>
      <c r="F29" s="231">
        <v>0</v>
      </c>
      <c r="G29" s="131">
        <v>0</v>
      </c>
      <c r="H29" s="217">
        <f t="shared" si="6"/>
        <v>0</v>
      </c>
      <c r="I29" s="231">
        <v>0</v>
      </c>
      <c r="J29" s="131">
        <v>0</v>
      </c>
      <c r="K29" s="217">
        <f t="shared" si="7"/>
        <v>0</v>
      </c>
      <c r="L29" s="231">
        <v>0</v>
      </c>
      <c r="M29" s="131">
        <v>0</v>
      </c>
      <c r="N29" s="217">
        <f t="shared" si="8"/>
        <v>0</v>
      </c>
      <c r="O29" s="217">
        <f t="shared" si="4"/>
        <v>0</v>
      </c>
    </row>
    <row r="30" spans="1:15" ht="15">
      <c r="A30" s="50">
        <v>20</v>
      </c>
      <c r="B30" s="43"/>
      <c r="C30" s="231">
        <v>0</v>
      </c>
      <c r="D30" s="131">
        <v>0</v>
      </c>
      <c r="E30" s="217">
        <f t="shared" si="5"/>
        <v>0</v>
      </c>
      <c r="F30" s="231">
        <v>0</v>
      </c>
      <c r="G30" s="131">
        <v>0</v>
      </c>
      <c r="H30" s="217">
        <f t="shared" si="6"/>
        <v>0</v>
      </c>
      <c r="I30" s="231">
        <v>0</v>
      </c>
      <c r="J30" s="131">
        <v>0</v>
      </c>
      <c r="K30" s="217">
        <f t="shared" si="7"/>
        <v>0</v>
      </c>
      <c r="L30" s="231">
        <v>0</v>
      </c>
      <c r="M30" s="131">
        <v>0</v>
      </c>
      <c r="N30" s="217">
        <f t="shared" si="8"/>
        <v>0</v>
      </c>
      <c r="O30" s="217">
        <f t="shared" si="4"/>
        <v>0</v>
      </c>
    </row>
    <row r="31" spans="1:15" ht="15">
      <c r="A31" s="50">
        <v>21</v>
      </c>
      <c r="B31" s="43"/>
      <c r="C31" s="231">
        <v>0</v>
      </c>
      <c r="D31" s="131">
        <v>0</v>
      </c>
      <c r="E31" s="217">
        <f t="shared" si="5"/>
        <v>0</v>
      </c>
      <c r="F31" s="231">
        <v>0</v>
      </c>
      <c r="G31" s="131">
        <v>0</v>
      </c>
      <c r="H31" s="217">
        <f t="shared" si="6"/>
        <v>0</v>
      </c>
      <c r="I31" s="231">
        <v>0</v>
      </c>
      <c r="J31" s="131">
        <v>0</v>
      </c>
      <c r="K31" s="217">
        <f t="shared" si="7"/>
        <v>0</v>
      </c>
      <c r="L31" s="231">
        <v>0</v>
      </c>
      <c r="M31" s="131">
        <v>0</v>
      </c>
      <c r="N31" s="217">
        <f t="shared" si="8"/>
        <v>0</v>
      </c>
      <c r="O31" s="217">
        <f t="shared" si="4"/>
        <v>0</v>
      </c>
    </row>
    <row r="32" spans="1:15" ht="15">
      <c r="A32" s="50">
        <v>22</v>
      </c>
      <c r="B32" s="43"/>
      <c r="C32" s="231">
        <v>0</v>
      </c>
      <c r="D32" s="131">
        <v>0</v>
      </c>
      <c r="E32" s="217">
        <f t="shared" si="5"/>
        <v>0</v>
      </c>
      <c r="F32" s="231">
        <v>0</v>
      </c>
      <c r="G32" s="131">
        <v>0</v>
      </c>
      <c r="H32" s="217">
        <f t="shared" si="6"/>
        <v>0</v>
      </c>
      <c r="I32" s="231">
        <v>0</v>
      </c>
      <c r="J32" s="131">
        <v>0</v>
      </c>
      <c r="K32" s="217">
        <f t="shared" si="7"/>
        <v>0</v>
      </c>
      <c r="L32" s="231">
        <v>0</v>
      </c>
      <c r="M32" s="131">
        <v>0</v>
      </c>
      <c r="N32" s="217">
        <f t="shared" si="8"/>
        <v>0</v>
      </c>
      <c r="O32" s="217">
        <f t="shared" si="4"/>
        <v>0</v>
      </c>
    </row>
    <row r="33" spans="1:15" ht="15">
      <c r="A33" s="50">
        <v>23</v>
      </c>
      <c r="B33" s="43"/>
      <c r="C33" s="231">
        <v>0</v>
      </c>
      <c r="D33" s="131">
        <v>0</v>
      </c>
      <c r="E33" s="217">
        <f t="shared" si="5"/>
        <v>0</v>
      </c>
      <c r="F33" s="231">
        <v>0</v>
      </c>
      <c r="G33" s="131">
        <v>0</v>
      </c>
      <c r="H33" s="217">
        <f t="shared" si="6"/>
        <v>0</v>
      </c>
      <c r="I33" s="231">
        <v>0</v>
      </c>
      <c r="J33" s="131">
        <v>0</v>
      </c>
      <c r="K33" s="217">
        <f t="shared" si="7"/>
        <v>0</v>
      </c>
      <c r="L33" s="231">
        <v>0</v>
      </c>
      <c r="M33" s="131">
        <v>0</v>
      </c>
      <c r="N33" s="217">
        <f t="shared" si="8"/>
        <v>0</v>
      </c>
      <c r="O33" s="217">
        <f t="shared" si="4"/>
        <v>0</v>
      </c>
    </row>
    <row r="34" spans="1:15" ht="15">
      <c r="A34" s="50">
        <v>24</v>
      </c>
      <c r="B34" s="43"/>
      <c r="C34" s="231">
        <v>0</v>
      </c>
      <c r="D34" s="131">
        <v>0</v>
      </c>
      <c r="E34" s="217">
        <f t="shared" si="5"/>
        <v>0</v>
      </c>
      <c r="F34" s="231">
        <v>0</v>
      </c>
      <c r="G34" s="131">
        <v>0</v>
      </c>
      <c r="H34" s="217">
        <f t="shared" si="6"/>
        <v>0</v>
      </c>
      <c r="I34" s="231">
        <v>0</v>
      </c>
      <c r="J34" s="131">
        <v>0</v>
      </c>
      <c r="K34" s="217">
        <f t="shared" si="7"/>
        <v>0</v>
      </c>
      <c r="L34" s="231">
        <v>0</v>
      </c>
      <c r="M34" s="131">
        <v>0</v>
      </c>
      <c r="N34" s="217">
        <f t="shared" si="8"/>
        <v>0</v>
      </c>
      <c r="O34" s="217">
        <f t="shared" si="4"/>
        <v>0</v>
      </c>
    </row>
    <row r="35" spans="1:15" ht="15">
      <c r="A35" s="50">
        <v>25</v>
      </c>
      <c r="B35" s="43"/>
      <c r="C35" s="231">
        <v>0</v>
      </c>
      <c r="D35" s="131">
        <v>0</v>
      </c>
      <c r="E35" s="217">
        <f t="shared" si="5"/>
        <v>0</v>
      </c>
      <c r="F35" s="231">
        <v>0</v>
      </c>
      <c r="G35" s="131">
        <v>0</v>
      </c>
      <c r="H35" s="217">
        <f t="shared" si="6"/>
        <v>0</v>
      </c>
      <c r="I35" s="231">
        <v>0</v>
      </c>
      <c r="J35" s="131">
        <v>0</v>
      </c>
      <c r="K35" s="217">
        <f t="shared" si="7"/>
        <v>0</v>
      </c>
      <c r="L35" s="231">
        <v>0</v>
      </c>
      <c r="M35" s="131">
        <v>0</v>
      </c>
      <c r="N35" s="217">
        <f t="shared" si="8"/>
        <v>0</v>
      </c>
      <c r="O35" s="217">
        <f t="shared" si="4"/>
        <v>0</v>
      </c>
    </row>
    <row r="36" spans="1:15" ht="15">
      <c r="A36" s="50">
        <v>26</v>
      </c>
      <c r="B36" s="43"/>
      <c r="C36" s="231">
        <v>0</v>
      </c>
      <c r="D36" s="131">
        <v>0</v>
      </c>
      <c r="E36" s="217">
        <f t="shared" si="5"/>
        <v>0</v>
      </c>
      <c r="F36" s="231">
        <v>0</v>
      </c>
      <c r="G36" s="131">
        <v>0</v>
      </c>
      <c r="H36" s="217">
        <f t="shared" si="6"/>
        <v>0</v>
      </c>
      <c r="I36" s="231">
        <v>0</v>
      </c>
      <c r="J36" s="131">
        <v>0</v>
      </c>
      <c r="K36" s="217">
        <f t="shared" si="7"/>
        <v>0</v>
      </c>
      <c r="L36" s="231">
        <v>0</v>
      </c>
      <c r="M36" s="131">
        <v>0</v>
      </c>
      <c r="N36" s="217">
        <f t="shared" si="8"/>
        <v>0</v>
      </c>
      <c r="O36" s="217">
        <f t="shared" si="4"/>
        <v>0</v>
      </c>
    </row>
    <row r="37" spans="1:15" ht="15">
      <c r="A37" s="58">
        <v>27</v>
      </c>
      <c r="B37" s="43"/>
      <c r="C37" s="231">
        <v>0</v>
      </c>
      <c r="D37" s="131">
        <v>0</v>
      </c>
      <c r="E37" s="217">
        <f t="shared" si="5"/>
        <v>0</v>
      </c>
      <c r="F37" s="231">
        <v>0</v>
      </c>
      <c r="G37" s="131">
        <v>0</v>
      </c>
      <c r="H37" s="217">
        <f t="shared" si="6"/>
        <v>0</v>
      </c>
      <c r="I37" s="231">
        <v>0</v>
      </c>
      <c r="J37" s="131">
        <v>0</v>
      </c>
      <c r="K37" s="217">
        <f t="shared" si="7"/>
        <v>0</v>
      </c>
      <c r="L37" s="231">
        <v>0</v>
      </c>
      <c r="M37" s="131">
        <v>0</v>
      </c>
      <c r="N37" s="217">
        <f t="shared" si="8"/>
        <v>0</v>
      </c>
      <c r="O37" s="217">
        <f t="shared" si="4"/>
        <v>0</v>
      </c>
    </row>
    <row r="38" spans="1:15" ht="15">
      <c r="A38" s="50">
        <v>28</v>
      </c>
      <c r="B38" s="43"/>
      <c r="C38" s="231">
        <v>0</v>
      </c>
      <c r="D38" s="131">
        <v>0</v>
      </c>
      <c r="E38" s="217">
        <f t="shared" si="5"/>
        <v>0</v>
      </c>
      <c r="F38" s="231">
        <v>0</v>
      </c>
      <c r="G38" s="131">
        <v>0</v>
      </c>
      <c r="H38" s="217">
        <f t="shared" si="6"/>
        <v>0</v>
      </c>
      <c r="I38" s="231">
        <v>0</v>
      </c>
      <c r="J38" s="131">
        <v>0</v>
      </c>
      <c r="K38" s="217">
        <f t="shared" si="7"/>
        <v>0</v>
      </c>
      <c r="L38" s="231">
        <v>0</v>
      </c>
      <c r="M38" s="131">
        <v>0</v>
      </c>
      <c r="N38" s="217">
        <f t="shared" si="8"/>
        <v>0</v>
      </c>
      <c r="O38" s="217">
        <f t="shared" si="4"/>
        <v>0</v>
      </c>
    </row>
    <row r="39" spans="1:15" ht="15">
      <c r="A39" s="50">
        <v>29</v>
      </c>
      <c r="B39" s="43"/>
      <c r="C39" s="231">
        <v>0</v>
      </c>
      <c r="D39" s="131">
        <v>0</v>
      </c>
      <c r="E39" s="217">
        <f t="shared" si="5"/>
        <v>0</v>
      </c>
      <c r="F39" s="231">
        <v>0</v>
      </c>
      <c r="G39" s="131">
        <v>0</v>
      </c>
      <c r="H39" s="217">
        <f t="shared" si="6"/>
        <v>0</v>
      </c>
      <c r="I39" s="231">
        <v>0</v>
      </c>
      <c r="J39" s="131">
        <v>0</v>
      </c>
      <c r="K39" s="217">
        <f t="shared" si="7"/>
        <v>0</v>
      </c>
      <c r="L39" s="231">
        <v>0</v>
      </c>
      <c r="M39" s="131">
        <v>0</v>
      </c>
      <c r="N39" s="217">
        <f t="shared" si="8"/>
        <v>0</v>
      </c>
      <c r="O39" s="217">
        <f t="shared" si="4"/>
        <v>0</v>
      </c>
    </row>
    <row r="40" spans="1:15" ht="15">
      <c r="A40" s="63">
        <v>30</v>
      </c>
      <c r="B40" s="49"/>
      <c r="C40" s="232">
        <v>0</v>
      </c>
      <c r="D40" s="138">
        <v>0</v>
      </c>
      <c r="E40" s="217">
        <f t="shared" si="5"/>
        <v>0</v>
      </c>
      <c r="F40" s="232">
        <v>0</v>
      </c>
      <c r="G40" s="138">
        <v>0</v>
      </c>
      <c r="H40" s="217">
        <f t="shared" si="6"/>
        <v>0</v>
      </c>
      <c r="I40" s="232">
        <v>0</v>
      </c>
      <c r="J40" s="138">
        <v>0</v>
      </c>
      <c r="K40" s="217">
        <f t="shared" si="7"/>
        <v>0</v>
      </c>
      <c r="L40" s="232">
        <v>0</v>
      </c>
      <c r="M40" s="138">
        <v>0</v>
      </c>
      <c r="N40" s="217">
        <f t="shared" si="8"/>
        <v>0</v>
      </c>
      <c r="O40" s="217">
        <f t="shared" si="4"/>
        <v>0</v>
      </c>
    </row>
    <row r="41" spans="1:15" ht="15">
      <c r="A41" s="43"/>
      <c r="B41" s="80" t="s">
        <v>46</v>
      </c>
      <c r="C41" s="43"/>
      <c r="D41" s="59"/>
      <c r="E41" s="217">
        <f>SUM(E11:E40)</f>
        <v>0</v>
      </c>
      <c r="F41" s="43"/>
      <c r="G41" s="59"/>
      <c r="H41" s="217">
        <f>SUM(H11:H40)</f>
        <v>0</v>
      </c>
      <c r="I41" s="43"/>
      <c r="J41" s="59"/>
      <c r="K41" s="217">
        <f>SUM(K11:K40)</f>
        <v>0</v>
      </c>
      <c r="L41" s="43"/>
      <c r="M41" s="59"/>
      <c r="N41" s="217">
        <f>SUM(N11:N40)</f>
        <v>0</v>
      </c>
      <c r="O41" s="217">
        <f t="shared" si="4"/>
        <v>0</v>
      </c>
    </row>
    <row r="42" spans="1:15">
      <c r="B42" s="8"/>
      <c r="D42" s="8"/>
      <c r="E42" s="30"/>
      <c r="G42" s="8"/>
      <c r="H42" s="30"/>
      <c r="J42" s="8"/>
      <c r="K42" s="30"/>
      <c r="M42" s="8"/>
      <c r="N42" s="30"/>
      <c r="O42" s="30"/>
    </row>
    <row r="43" spans="1:15">
      <c r="B43" s="8"/>
      <c r="D43" s="8"/>
      <c r="E43" s="8"/>
      <c r="F43" s="8"/>
      <c r="G43" s="8"/>
    </row>
    <row r="44" spans="1:15">
      <c r="B44" s="8"/>
      <c r="D44" s="8"/>
      <c r="E44" s="8"/>
      <c r="F44" s="8"/>
      <c r="G44" s="8"/>
    </row>
    <row r="45" spans="1:15" ht="15">
      <c r="B45" s="72" t="s">
        <v>126</v>
      </c>
      <c r="C45" s="20"/>
      <c r="D45" s="20"/>
      <c r="E45" s="20"/>
      <c r="F45" s="20"/>
      <c r="G45" s="20"/>
      <c r="H45" s="20"/>
      <c r="I45" s="20"/>
      <c r="J45" s="21"/>
    </row>
    <row r="46" spans="1:15" ht="15">
      <c r="B46" s="148" t="s">
        <v>127</v>
      </c>
      <c r="C46" s="19"/>
      <c r="D46" s="19"/>
      <c r="E46" s="19"/>
      <c r="F46" s="19"/>
      <c r="G46" s="19"/>
      <c r="H46" s="19"/>
      <c r="I46" s="19"/>
      <c r="J46" s="71"/>
    </row>
  </sheetData>
  <phoneticPr fontId="0" type="noConversion"/>
  <pageMargins left="0.25" right="0.25" top="0.73" bottom="0" header="0" footer="0.5"/>
  <pageSetup scale="87" fitToWidth="2" orientation="landscape" blackAndWhite="1" horizontalDpi="4294967292" r:id="rId1"/>
  <headerFooter alignWithMargins="0">
    <oddHeader>&amp;L&amp;24&amp;USUMMARY OF EQUIPMENT COSTS</oddHeader>
    <oddFooter>Page &amp;P</oddFooter>
  </headerFooter>
  <rowBreaks count="1" manualBreakCount="1">
    <brk id="1" max="655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6"/>
  <sheetViews>
    <sheetView zoomScale="70" zoomScaleNormal="70" workbookViewId="0">
      <selection activeCell="V19" sqref="V19"/>
    </sheetView>
  </sheetViews>
  <sheetFormatPr defaultRowHeight="12.75"/>
  <cols>
    <col min="1" max="1" width="6.28515625" customWidth="1"/>
    <col min="2" max="2" width="29.140625" customWidth="1"/>
    <col min="4" max="4" width="7.7109375" customWidth="1"/>
    <col min="5" max="5" width="7.5703125" customWidth="1"/>
    <col min="7" max="7" width="11.85546875" customWidth="1"/>
    <col min="8" max="8" width="9" customWidth="1"/>
    <col min="9" max="9" width="7.42578125" customWidth="1"/>
    <col min="10" max="10" width="7" customWidth="1"/>
    <col min="12" max="12" width="10.140625" customWidth="1"/>
    <col min="13" max="13" width="10" customWidth="1"/>
    <col min="14" max="14" width="7.5703125" customWidth="1"/>
    <col min="15" max="15" width="7" customWidth="1"/>
    <col min="16" max="16" width="9.28515625" bestFit="1" customWidth="1"/>
    <col min="17" max="17" width="11.42578125" customWidth="1"/>
    <col min="18" max="18" width="7.28515625" bestFit="1" customWidth="1"/>
    <col min="19" max="19" width="11.7109375" customWidth="1"/>
    <col min="23" max="23" width="9.28515625" customWidth="1"/>
    <col min="28" max="28" width="6.7109375" customWidth="1"/>
    <col min="33" max="33" width="6.85546875" customWidth="1"/>
  </cols>
  <sheetData>
    <row r="1" spans="1:22" ht="18">
      <c r="A1" s="33" t="s">
        <v>63</v>
      </c>
      <c r="B1" s="8"/>
      <c r="C1" s="8"/>
      <c r="D1" s="8"/>
      <c r="E1" s="8"/>
      <c r="F1" s="8"/>
    </row>
    <row r="2" spans="1:22" ht="18">
      <c r="A2" s="34" t="str">
        <f>SUMMARY!A2</f>
        <v>Contractor's Name**</v>
      </c>
      <c r="J2" s="8"/>
    </row>
    <row r="3" spans="1:22" ht="15.75">
      <c r="A3" s="27" t="str">
        <f>SUMMARY!A4</f>
        <v xml:space="preserve">Request For Proposal </v>
      </c>
      <c r="J3" s="8"/>
    </row>
    <row r="4" spans="1:22">
      <c r="J4" s="8"/>
    </row>
    <row r="5" spans="1:22">
      <c r="J5" s="8"/>
    </row>
    <row r="6" spans="1:22">
      <c r="J6" s="8"/>
    </row>
    <row r="7" spans="1:22" ht="15">
      <c r="A7" s="43"/>
      <c r="B7" s="43"/>
      <c r="C7" s="107"/>
      <c r="D7" s="149"/>
      <c r="E7" s="149"/>
      <c r="F7" s="126" t="s">
        <v>34</v>
      </c>
      <c r="G7" s="127"/>
      <c r="H7" s="150"/>
      <c r="I7" s="149"/>
      <c r="J7" s="149"/>
      <c r="K7" s="126" t="s">
        <v>35</v>
      </c>
      <c r="L7" s="127"/>
      <c r="M7" s="150"/>
      <c r="N7" s="149"/>
      <c r="O7" s="149"/>
      <c r="P7" s="126" t="s">
        <v>36</v>
      </c>
      <c r="Q7" s="127"/>
      <c r="R7" s="107"/>
      <c r="S7" s="149"/>
      <c r="T7" s="149"/>
      <c r="U7" s="126" t="s">
        <v>37</v>
      </c>
      <c r="V7" s="127"/>
    </row>
    <row r="8" spans="1:22" ht="15">
      <c r="A8" s="49"/>
      <c r="B8" s="63" t="s">
        <v>64</v>
      </c>
      <c r="C8" s="121" t="s">
        <v>65</v>
      </c>
      <c r="D8" s="121" t="s">
        <v>66</v>
      </c>
      <c r="E8" s="121" t="s">
        <v>67</v>
      </c>
      <c r="F8" s="121" t="s">
        <v>68</v>
      </c>
      <c r="G8" s="121" t="s">
        <v>45</v>
      </c>
      <c r="H8" s="121" t="s">
        <v>65</v>
      </c>
      <c r="I8" s="121" t="s">
        <v>66</v>
      </c>
      <c r="J8" s="121" t="s">
        <v>67</v>
      </c>
      <c r="K8" s="121" t="s">
        <v>68</v>
      </c>
      <c r="L8" s="121" t="s">
        <v>45</v>
      </c>
      <c r="M8" s="121" t="s">
        <v>65</v>
      </c>
      <c r="N8" s="121" t="s">
        <v>66</v>
      </c>
      <c r="O8" s="121" t="s">
        <v>67</v>
      </c>
      <c r="P8" s="121" t="s">
        <v>68</v>
      </c>
      <c r="Q8" s="121" t="s">
        <v>45</v>
      </c>
      <c r="R8" s="121" t="s">
        <v>65</v>
      </c>
      <c r="S8" s="121" t="s">
        <v>66</v>
      </c>
      <c r="T8" s="121" t="s">
        <v>67</v>
      </c>
      <c r="U8" s="121" t="s">
        <v>68</v>
      </c>
      <c r="V8" s="121" t="s">
        <v>45</v>
      </c>
    </row>
    <row r="9" spans="1:22" ht="15">
      <c r="A9" s="151" t="s">
        <v>69</v>
      </c>
      <c r="B9" s="43"/>
      <c r="C9" s="210">
        <v>0</v>
      </c>
      <c r="D9" s="136"/>
      <c r="E9" s="133"/>
      <c r="F9" s="210">
        <v>0</v>
      </c>
      <c r="G9" s="217">
        <f>ROUND((+(C9*D9)+(C9*E9)+F9),0)</f>
        <v>0</v>
      </c>
      <c r="H9" s="210">
        <v>0</v>
      </c>
      <c r="I9" s="136"/>
      <c r="J9" s="133"/>
      <c r="K9" s="210">
        <v>0</v>
      </c>
      <c r="L9" s="217">
        <f>ROUND((+(H9*I9)+(H9*J9)+K9),0)</f>
        <v>0</v>
      </c>
      <c r="M9" s="210">
        <v>0</v>
      </c>
      <c r="N9" s="136"/>
      <c r="O9" s="133"/>
      <c r="P9" s="210">
        <v>0</v>
      </c>
      <c r="Q9" s="217">
        <f>ROUND((+(M9*N9)+(M9*O9)+P9),0)</f>
        <v>0</v>
      </c>
      <c r="R9" s="210">
        <v>0</v>
      </c>
      <c r="S9" s="136"/>
      <c r="T9" s="133"/>
      <c r="U9" s="210">
        <v>0</v>
      </c>
      <c r="V9" s="217">
        <f>ROUND((+(R9*S9)+(R9*T9)+U9),0)</f>
        <v>0</v>
      </c>
    </row>
    <row r="10" spans="1:22" ht="15">
      <c r="A10" s="151" t="s">
        <v>70</v>
      </c>
      <c r="B10" s="43"/>
      <c r="C10" s="204">
        <v>0</v>
      </c>
      <c r="D10" s="136"/>
      <c r="E10" s="131"/>
      <c r="F10" s="204">
        <v>0</v>
      </c>
      <c r="G10" s="217">
        <f t="shared" ref="G10:G18" si="0">ROUND((+(C10*D10)+(C10*E10)+F10),0)</f>
        <v>0</v>
      </c>
      <c r="H10" s="204">
        <v>0</v>
      </c>
      <c r="I10" s="136"/>
      <c r="J10" s="131"/>
      <c r="K10" s="204">
        <v>0</v>
      </c>
      <c r="L10" s="217">
        <f t="shared" ref="L10:L18" si="1">ROUND((+(H10*I10)+(H10*J10)+K10),0)</f>
        <v>0</v>
      </c>
      <c r="M10" s="204">
        <v>0</v>
      </c>
      <c r="N10" s="136"/>
      <c r="O10" s="131"/>
      <c r="P10" s="204">
        <v>0</v>
      </c>
      <c r="Q10" s="217">
        <f t="shared" ref="Q10:Q18" si="2">ROUND((+(M10*N10)+(M10*O10)+P10),0)</f>
        <v>0</v>
      </c>
      <c r="R10" s="204">
        <v>0</v>
      </c>
      <c r="S10" s="136"/>
      <c r="T10" s="131"/>
      <c r="U10" s="204">
        <v>0</v>
      </c>
      <c r="V10" s="217">
        <f t="shared" ref="V10:V18" si="3">ROUND((+(R10*S10)+(R10*T10)+U10),0)</f>
        <v>0</v>
      </c>
    </row>
    <row r="11" spans="1:22" ht="15">
      <c r="A11" s="151" t="s">
        <v>71</v>
      </c>
      <c r="B11" s="43"/>
      <c r="C11" s="204">
        <v>0</v>
      </c>
      <c r="D11" s="136"/>
      <c r="E11" s="131"/>
      <c r="F11" s="204">
        <v>0</v>
      </c>
      <c r="G11" s="217">
        <f t="shared" si="0"/>
        <v>0</v>
      </c>
      <c r="H11" s="204">
        <v>0</v>
      </c>
      <c r="I11" s="136"/>
      <c r="J11" s="131"/>
      <c r="K11" s="204">
        <v>0</v>
      </c>
      <c r="L11" s="217">
        <f t="shared" si="1"/>
        <v>0</v>
      </c>
      <c r="M11" s="204">
        <v>0</v>
      </c>
      <c r="N11" s="136"/>
      <c r="O11" s="131"/>
      <c r="P11" s="204">
        <v>0</v>
      </c>
      <c r="Q11" s="217">
        <f t="shared" si="2"/>
        <v>0</v>
      </c>
      <c r="R11" s="204">
        <v>0</v>
      </c>
      <c r="S11" s="136"/>
      <c r="T11" s="131"/>
      <c r="U11" s="204">
        <v>0</v>
      </c>
      <c r="V11" s="217">
        <f t="shared" si="3"/>
        <v>0</v>
      </c>
    </row>
    <row r="12" spans="1:22" ht="15">
      <c r="A12" s="151" t="s">
        <v>72</v>
      </c>
      <c r="B12" s="43"/>
      <c r="C12" s="204">
        <v>0</v>
      </c>
      <c r="D12" s="136"/>
      <c r="E12" s="131"/>
      <c r="F12" s="204">
        <v>0</v>
      </c>
      <c r="G12" s="217">
        <f t="shared" si="0"/>
        <v>0</v>
      </c>
      <c r="H12" s="204">
        <v>0</v>
      </c>
      <c r="I12" s="136"/>
      <c r="J12" s="131"/>
      <c r="K12" s="204">
        <v>0</v>
      </c>
      <c r="L12" s="217">
        <f t="shared" si="1"/>
        <v>0</v>
      </c>
      <c r="M12" s="204">
        <v>0</v>
      </c>
      <c r="N12" s="136"/>
      <c r="O12" s="131"/>
      <c r="P12" s="204">
        <v>0</v>
      </c>
      <c r="Q12" s="217">
        <f t="shared" si="2"/>
        <v>0</v>
      </c>
      <c r="R12" s="204">
        <v>0</v>
      </c>
      <c r="S12" s="136"/>
      <c r="T12" s="131"/>
      <c r="U12" s="204">
        <v>0</v>
      </c>
      <c r="V12" s="217">
        <f t="shared" si="3"/>
        <v>0</v>
      </c>
    </row>
    <row r="13" spans="1:22" ht="15">
      <c r="A13" s="151" t="s">
        <v>73</v>
      </c>
      <c r="B13" s="43"/>
      <c r="C13" s="204">
        <v>0</v>
      </c>
      <c r="D13" s="136"/>
      <c r="E13" s="131"/>
      <c r="F13" s="204">
        <v>0</v>
      </c>
      <c r="G13" s="217">
        <f t="shared" si="0"/>
        <v>0</v>
      </c>
      <c r="H13" s="204">
        <v>0</v>
      </c>
      <c r="I13" s="136"/>
      <c r="J13" s="131"/>
      <c r="K13" s="204">
        <v>0</v>
      </c>
      <c r="L13" s="217">
        <f t="shared" si="1"/>
        <v>0</v>
      </c>
      <c r="M13" s="204">
        <v>0</v>
      </c>
      <c r="N13" s="136"/>
      <c r="O13" s="131"/>
      <c r="P13" s="204">
        <v>0</v>
      </c>
      <c r="Q13" s="217">
        <f t="shared" si="2"/>
        <v>0</v>
      </c>
      <c r="R13" s="204">
        <v>0</v>
      </c>
      <c r="S13" s="136"/>
      <c r="T13" s="131"/>
      <c r="U13" s="204">
        <v>0</v>
      </c>
      <c r="V13" s="217">
        <f t="shared" si="3"/>
        <v>0</v>
      </c>
    </row>
    <row r="14" spans="1:22" ht="15">
      <c r="A14" s="151" t="s">
        <v>74</v>
      </c>
      <c r="B14" s="43"/>
      <c r="C14" s="204">
        <v>0</v>
      </c>
      <c r="D14" s="136"/>
      <c r="E14" s="131"/>
      <c r="F14" s="204">
        <v>0</v>
      </c>
      <c r="G14" s="217">
        <f t="shared" si="0"/>
        <v>0</v>
      </c>
      <c r="H14" s="204">
        <v>0</v>
      </c>
      <c r="I14" s="136"/>
      <c r="J14" s="131"/>
      <c r="K14" s="204">
        <v>0</v>
      </c>
      <c r="L14" s="217">
        <f t="shared" si="1"/>
        <v>0</v>
      </c>
      <c r="M14" s="204">
        <v>0</v>
      </c>
      <c r="N14" s="136"/>
      <c r="O14" s="131"/>
      <c r="P14" s="204">
        <v>0</v>
      </c>
      <c r="Q14" s="217">
        <f t="shared" si="2"/>
        <v>0</v>
      </c>
      <c r="R14" s="204">
        <v>0</v>
      </c>
      <c r="S14" s="136"/>
      <c r="T14" s="131"/>
      <c r="U14" s="204">
        <v>0</v>
      </c>
      <c r="V14" s="217">
        <f t="shared" si="3"/>
        <v>0</v>
      </c>
    </row>
    <row r="15" spans="1:22" ht="15">
      <c r="A15" s="151" t="s">
        <v>75</v>
      </c>
      <c r="B15" s="43"/>
      <c r="C15" s="204">
        <v>0</v>
      </c>
      <c r="D15" s="136"/>
      <c r="E15" s="131"/>
      <c r="F15" s="204">
        <v>0</v>
      </c>
      <c r="G15" s="217">
        <f t="shared" si="0"/>
        <v>0</v>
      </c>
      <c r="H15" s="204">
        <v>0</v>
      </c>
      <c r="I15" s="136"/>
      <c r="J15" s="131"/>
      <c r="K15" s="204">
        <v>0</v>
      </c>
      <c r="L15" s="217">
        <f t="shared" si="1"/>
        <v>0</v>
      </c>
      <c r="M15" s="204">
        <v>0</v>
      </c>
      <c r="N15" s="136"/>
      <c r="O15" s="131"/>
      <c r="P15" s="204">
        <v>0</v>
      </c>
      <c r="Q15" s="217">
        <f t="shared" si="2"/>
        <v>0</v>
      </c>
      <c r="R15" s="204">
        <v>0</v>
      </c>
      <c r="S15" s="136"/>
      <c r="T15" s="131"/>
      <c r="U15" s="204">
        <v>0</v>
      </c>
      <c r="V15" s="217">
        <f t="shared" si="3"/>
        <v>0</v>
      </c>
    </row>
    <row r="16" spans="1:22" ht="15">
      <c r="A16" s="151" t="s">
        <v>76</v>
      </c>
      <c r="B16" s="43"/>
      <c r="C16" s="204">
        <v>0</v>
      </c>
      <c r="D16" s="136"/>
      <c r="E16" s="131"/>
      <c r="F16" s="204">
        <v>0</v>
      </c>
      <c r="G16" s="217">
        <f t="shared" si="0"/>
        <v>0</v>
      </c>
      <c r="H16" s="204">
        <v>0</v>
      </c>
      <c r="I16" s="136"/>
      <c r="J16" s="131"/>
      <c r="K16" s="204">
        <v>0</v>
      </c>
      <c r="L16" s="217">
        <f t="shared" si="1"/>
        <v>0</v>
      </c>
      <c r="M16" s="204">
        <v>0</v>
      </c>
      <c r="N16" s="136"/>
      <c r="O16" s="131"/>
      <c r="P16" s="204">
        <v>0</v>
      </c>
      <c r="Q16" s="217">
        <f t="shared" si="2"/>
        <v>0</v>
      </c>
      <c r="R16" s="204">
        <v>0</v>
      </c>
      <c r="S16" s="136"/>
      <c r="T16" s="131"/>
      <c r="U16" s="204">
        <v>0</v>
      </c>
      <c r="V16" s="217">
        <f t="shared" si="3"/>
        <v>0</v>
      </c>
    </row>
    <row r="17" spans="1:22" ht="15">
      <c r="A17" s="151" t="s">
        <v>77</v>
      </c>
      <c r="B17" s="43"/>
      <c r="C17" s="204">
        <v>0</v>
      </c>
      <c r="D17" s="136"/>
      <c r="E17" s="131"/>
      <c r="F17" s="204">
        <v>0</v>
      </c>
      <c r="G17" s="217">
        <f t="shared" si="0"/>
        <v>0</v>
      </c>
      <c r="H17" s="204">
        <v>0</v>
      </c>
      <c r="I17" s="136"/>
      <c r="J17" s="131"/>
      <c r="K17" s="204">
        <v>0</v>
      </c>
      <c r="L17" s="217">
        <f t="shared" si="1"/>
        <v>0</v>
      </c>
      <c r="M17" s="204">
        <v>0</v>
      </c>
      <c r="N17" s="136"/>
      <c r="O17" s="131"/>
      <c r="P17" s="204">
        <v>0</v>
      </c>
      <c r="Q17" s="217">
        <f t="shared" si="2"/>
        <v>0</v>
      </c>
      <c r="R17" s="204">
        <v>0</v>
      </c>
      <c r="S17" s="136"/>
      <c r="T17" s="131"/>
      <c r="U17" s="204">
        <v>0</v>
      </c>
      <c r="V17" s="217">
        <f t="shared" si="3"/>
        <v>0</v>
      </c>
    </row>
    <row r="18" spans="1:22" ht="15.75" thickBot="1">
      <c r="A18" s="152" t="s">
        <v>78</v>
      </c>
      <c r="B18" s="49"/>
      <c r="C18" s="205">
        <v>0</v>
      </c>
      <c r="D18" s="153"/>
      <c r="E18" s="138"/>
      <c r="F18" s="205">
        <v>0</v>
      </c>
      <c r="G18" s="217">
        <f t="shared" si="0"/>
        <v>0</v>
      </c>
      <c r="H18" s="205">
        <v>0</v>
      </c>
      <c r="I18" s="153"/>
      <c r="J18" s="138"/>
      <c r="K18" s="205">
        <v>0</v>
      </c>
      <c r="L18" s="217">
        <f t="shared" si="1"/>
        <v>0</v>
      </c>
      <c r="M18" s="205">
        <v>0</v>
      </c>
      <c r="N18" s="153"/>
      <c r="O18" s="138"/>
      <c r="P18" s="205">
        <v>0</v>
      </c>
      <c r="Q18" s="217">
        <f t="shared" si="2"/>
        <v>0</v>
      </c>
      <c r="R18" s="205">
        <v>0</v>
      </c>
      <c r="S18" s="153"/>
      <c r="T18" s="138"/>
      <c r="U18" s="205">
        <v>0</v>
      </c>
      <c r="V18" s="217">
        <f t="shared" si="3"/>
        <v>0</v>
      </c>
    </row>
    <row r="19" spans="1:22" ht="15.75" thickBot="1">
      <c r="A19" s="154"/>
      <c r="B19" s="46" t="s">
        <v>79</v>
      </c>
      <c r="C19" s="68"/>
      <c r="D19" s="68"/>
      <c r="E19" s="68"/>
      <c r="F19" s="68"/>
      <c r="G19" s="234">
        <f>SUM(G9:G18)</f>
        <v>0</v>
      </c>
      <c r="H19" s="68"/>
      <c r="I19" s="68"/>
      <c r="J19" s="68"/>
      <c r="K19" s="68"/>
      <c r="L19" s="234">
        <f>SUM(L9:L18)</f>
        <v>0</v>
      </c>
      <c r="M19" s="68"/>
      <c r="N19" s="68"/>
      <c r="O19" s="68"/>
      <c r="P19" s="68"/>
      <c r="Q19" s="234">
        <f>SUM(Q9:Q18)</f>
        <v>0</v>
      </c>
      <c r="R19" s="68"/>
      <c r="S19" s="68"/>
      <c r="T19" s="68"/>
      <c r="U19" s="68"/>
      <c r="V19" s="234">
        <f>SUM(V9:V18)</f>
        <v>0</v>
      </c>
    </row>
    <row r="20" spans="1:22">
      <c r="A20" s="14"/>
    </row>
    <row r="24" spans="1:22" ht="15.75">
      <c r="B24" s="72" t="s">
        <v>128</v>
      </c>
      <c r="C24" s="155"/>
      <c r="D24" s="155"/>
      <c r="E24" s="155"/>
      <c r="F24" s="155"/>
      <c r="G24" s="155"/>
      <c r="H24" s="155"/>
      <c r="I24" s="155"/>
      <c r="J24" s="155"/>
      <c r="K24" s="155"/>
      <c r="L24" s="155"/>
      <c r="M24" s="156"/>
    </row>
    <row r="25" spans="1:22" ht="15">
      <c r="B25" s="147" t="s">
        <v>129</v>
      </c>
      <c r="C25" s="157"/>
      <c r="D25" s="157"/>
      <c r="E25" s="157"/>
      <c r="F25" s="157"/>
      <c r="G25" s="157"/>
      <c r="H25" s="157"/>
      <c r="I25" s="157"/>
      <c r="J25" s="157"/>
      <c r="K25" s="157"/>
      <c r="L25" s="157"/>
      <c r="M25" s="158"/>
    </row>
    <row r="26" spans="1:22" ht="15">
      <c r="B26" s="148" t="s">
        <v>130</v>
      </c>
      <c r="C26" s="159"/>
      <c r="D26" s="159"/>
      <c r="E26" s="159"/>
      <c r="F26" s="159"/>
      <c r="G26" s="159"/>
      <c r="H26" s="159"/>
      <c r="I26" s="159"/>
      <c r="J26" s="159"/>
      <c r="K26" s="159"/>
      <c r="L26" s="159"/>
      <c r="M26" s="160"/>
    </row>
  </sheetData>
  <phoneticPr fontId="0" type="noConversion"/>
  <pageMargins left="0" right="0" top="0.25" bottom="0" header="0" footer="0.25"/>
  <pageSetup scale="60" orientation="landscape" blackAndWhite="1" horizontalDpi="4294967292"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4"/>
  <sheetViews>
    <sheetView zoomScale="70" zoomScaleNormal="70" workbookViewId="0">
      <selection activeCell="A17" sqref="A17"/>
    </sheetView>
  </sheetViews>
  <sheetFormatPr defaultRowHeight="12.75"/>
  <cols>
    <col min="1" max="1" width="5.42578125" customWidth="1"/>
    <col min="2" max="2" width="28.7109375" customWidth="1"/>
    <col min="3" max="3" width="11.7109375" customWidth="1"/>
    <col min="4" max="4" width="8.5703125" customWidth="1"/>
    <col min="5" max="5" width="10.28515625" customWidth="1"/>
    <col min="6" max="6" width="10.85546875" customWidth="1"/>
    <col min="7" max="7" width="9" customWidth="1"/>
    <col min="8" max="8" width="11.42578125" customWidth="1"/>
    <col min="9" max="9" width="11" customWidth="1"/>
    <col min="10" max="10" width="9.7109375" customWidth="1"/>
  </cols>
  <sheetData>
    <row r="1" spans="1:15" ht="18">
      <c r="A1" s="33" t="s">
        <v>80</v>
      </c>
      <c r="B1" s="8"/>
      <c r="C1" s="8"/>
      <c r="D1" s="8"/>
      <c r="E1" s="8"/>
      <c r="F1" s="8"/>
      <c r="G1" s="8"/>
    </row>
    <row r="2" spans="1:15" ht="18">
      <c r="A2" s="34" t="str">
        <f>SUMMARY!A2</f>
        <v>Contractor's Name**</v>
      </c>
      <c r="B2" s="1"/>
    </row>
    <row r="3" spans="1:15" ht="15.75">
      <c r="A3" s="27" t="str">
        <f>SUMMARY!A4</f>
        <v xml:space="preserve">Request For Proposal </v>
      </c>
      <c r="B3" s="1"/>
    </row>
    <row r="4" spans="1:15">
      <c r="B4" s="1"/>
    </row>
    <row r="5" spans="1:15">
      <c r="B5" s="1"/>
      <c r="E5" s="8"/>
    </row>
    <row r="6" spans="1:15" ht="15">
      <c r="A6" s="43"/>
      <c r="B6" s="43"/>
      <c r="C6" s="107"/>
      <c r="D6" s="126" t="s">
        <v>34</v>
      </c>
      <c r="E6" s="127"/>
      <c r="F6" s="107"/>
      <c r="G6" s="126" t="s">
        <v>35</v>
      </c>
      <c r="H6" s="127"/>
      <c r="I6" s="107"/>
      <c r="J6" s="126" t="s">
        <v>36</v>
      </c>
      <c r="K6" s="127"/>
      <c r="L6" s="107"/>
      <c r="M6" s="126" t="s">
        <v>37</v>
      </c>
      <c r="N6" s="127"/>
      <c r="O6" s="43"/>
    </row>
    <row r="7" spans="1:15" ht="15">
      <c r="A7" s="43"/>
      <c r="B7" s="43"/>
      <c r="C7" s="128" t="s">
        <v>41</v>
      </c>
      <c r="D7" s="58" t="s">
        <v>41</v>
      </c>
      <c r="E7" s="56"/>
      <c r="F7" s="128" t="s">
        <v>41</v>
      </c>
      <c r="G7" s="58" t="s">
        <v>41</v>
      </c>
      <c r="H7" s="56"/>
      <c r="I7" s="128" t="s">
        <v>41</v>
      </c>
      <c r="J7" s="58" t="s">
        <v>41</v>
      </c>
      <c r="K7" s="56"/>
      <c r="L7" s="128" t="s">
        <v>41</v>
      </c>
      <c r="M7" s="58" t="s">
        <v>41</v>
      </c>
      <c r="N7" s="56"/>
      <c r="O7" s="59"/>
    </row>
    <row r="8" spans="1:15" ht="15">
      <c r="A8" s="86"/>
      <c r="B8" s="63" t="s">
        <v>42</v>
      </c>
      <c r="C8" s="87" t="s">
        <v>43</v>
      </c>
      <c r="D8" s="63" t="s">
        <v>44</v>
      </c>
      <c r="E8" s="129" t="s">
        <v>45</v>
      </c>
      <c r="F8" s="87" t="s">
        <v>43</v>
      </c>
      <c r="G8" s="63" t="s">
        <v>44</v>
      </c>
      <c r="H8" s="129" t="s">
        <v>45</v>
      </c>
      <c r="I8" s="87" t="s">
        <v>43</v>
      </c>
      <c r="J8" s="63" t="s">
        <v>44</v>
      </c>
      <c r="K8" s="129" t="s">
        <v>45</v>
      </c>
      <c r="L8" s="87" t="s">
        <v>43</v>
      </c>
      <c r="M8" s="63" t="s">
        <v>44</v>
      </c>
      <c r="N8" s="129" t="s">
        <v>45</v>
      </c>
      <c r="O8" s="121" t="s">
        <v>5</v>
      </c>
    </row>
    <row r="9" spans="1:15" ht="15">
      <c r="A9" s="80">
        <v>1</v>
      </c>
      <c r="B9" s="43"/>
      <c r="C9" s="231">
        <v>0</v>
      </c>
      <c r="D9" s="131">
        <v>0</v>
      </c>
      <c r="E9" s="217">
        <f>ROUND((+D9*C9),2)</f>
        <v>0</v>
      </c>
      <c r="F9" s="231">
        <v>0</v>
      </c>
      <c r="G9" s="131">
        <v>0</v>
      </c>
      <c r="H9" s="217">
        <f>ROUND((+G9*F9),2)</f>
        <v>0</v>
      </c>
      <c r="I9" s="231">
        <v>0</v>
      </c>
      <c r="J9" s="131">
        <v>0</v>
      </c>
      <c r="K9" s="217">
        <f>ROUND((+J9*I9),2)</f>
        <v>0</v>
      </c>
      <c r="L9" s="231">
        <v>0</v>
      </c>
      <c r="M9" s="131">
        <v>0</v>
      </c>
      <c r="N9" s="217">
        <f>ROUND((+M9*L9),2)</f>
        <v>0</v>
      </c>
      <c r="O9" s="233">
        <f>N9+K9+H9+E9</f>
        <v>0</v>
      </c>
    </row>
    <row r="10" spans="1:15" ht="15">
      <c r="A10" s="80">
        <v>2</v>
      </c>
      <c r="B10" s="43"/>
      <c r="C10" s="231">
        <v>0</v>
      </c>
      <c r="D10" s="131">
        <v>0</v>
      </c>
      <c r="E10" s="217">
        <f t="shared" ref="E10:E25" si="0">ROUND((+D10*C10),2)</f>
        <v>0</v>
      </c>
      <c r="F10" s="231">
        <v>0</v>
      </c>
      <c r="G10" s="131">
        <v>0</v>
      </c>
      <c r="H10" s="217">
        <f t="shared" ref="H10:H25" si="1">ROUND((+G10*F10),2)</f>
        <v>0</v>
      </c>
      <c r="I10" s="231">
        <v>0</v>
      </c>
      <c r="J10" s="131">
        <v>0</v>
      </c>
      <c r="K10" s="217">
        <f t="shared" ref="K10:K25" si="2">ROUND((+J10*I10),2)</f>
        <v>0</v>
      </c>
      <c r="L10" s="231">
        <v>0</v>
      </c>
      <c r="M10" s="131">
        <v>0</v>
      </c>
      <c r="N10" s="217">
        <f t="shared" ref="N10:N25" si="3">ROUND((+M10*L10),2)</f>
        <v>0</v>
      </c>
      <c r="O10" s="233">
        <f t="shared" ref="O10:O38" si="4">N10+K10+H10+E10</f>
        <v>0</v>
      </c>
    </row>
    <row r="11" spans="1:15" ht="15">
      <c r="A11" s="80">
        <v>3</v>
      </c>
      <c r="B11" s="43"/>
      <c r="C11" s="231">
        <v>0</v>
      </c>
      <c r="D11" s="131">
        <v>0</v>
      </c>
      <c r="E11" s="217">
        <f t="shared" si="0"/>
        <v>0</v>
      </c>
      <c r="F11" s="231">
        <v>0</v>
      </c>
      <c r="G11" s="131">
        <v>0</v>
      </c>
      <c r="H11" s="217">
        <f t="shared" si="1"/>
        <v>0</v>
      </c>
      <c r="I11" s="231">
        <v>0</v>
      </c>
      <c r="J11" s="131">
        <v>0</v>
      </c>
      <c r="K11" s="217">
        <f t="shared" si="2"/>
        <v>0</v>
      </c>
      <c r="L11" s="231">
        <v>0</v>
      </c>
      <c r="M11" s="131">
        <v>0</v>
      </c>
      <c r="N11" s="217">
        <f t="shared" si="3"/>
        <v>0</v>
      </c>
      <c r="O11" s="233">
        <f t="shared" si="4"/>
        <v>0</v>
      </c>
    </row>
    <row r="12" spans="1:15" ht="15">
      <c r="A12" s="80">
        <v>4</v>
      </c>
      <c r="B12" s="43"/>
      <c r="C12" s="231">
        <v>0</v>
      </c>
      <c r="D12" s="131">
        <v>0</v>
      </c>
      <c r="E12" s="217">
        <f t="shared" si="0"/>
        <v>0</v>
      </c>
      <c r="F12" s="231">
        <v>0</v>
      </c>
      <c r="G12" s="131">
        <v>0</v>
      </c>
      <c r="H12" s="217">
        <f t="shared" si="1"/>
        <v>0</v>
      </c>
      <c r="I12" s="231">
        <v>0</v>
      </c>
      <c r="J12" s="131">
        <v>0</v>
      </c>
      <c r="K12" s="217">
        <f t="shared" si="2"/>
        <v>0</v>
      </c>
      <c r="L12" s="231">
        <v>0</v>
      </c>
      <c r="M12" s="131">
        <v>0</v>
      </c>
      <c r="N12" s="217">
        <f t="shared" si="3"/>
        <v>0</v>
      </c>
      <c r="O12" s="233">
        <f t="shared" si="4"/>
        <v>0</v>
      </c>
    </row>
    <row r="13" spans="1:15" ht="15">
      <c r="A13" s="80">
        <v>5</v>
      </c>
      <c r="B13" s="43"/>
      <c r="C13" s="231">
        <v>0</v>
      </c>
      <c r="D13" s="131">
        <v>0</v>
      </c>
      <c r="E13" s="217">
        <f t="shared" si="0"/>
        <v>0</v>
      </c>
      <c r="F13" s="231">
        <v>0</v>
      </c>
      <c r="G13" s="131">
        <v>0</v>
      </c>
      <c r="H13" s="217">
        <f t="shared" si="1"/>
        <v>0</v>
      </c>
      <c r="I13" s="231">
        <v>0</v>
      </c>
      <c r="J13" s="131">
        <v>0</v>
      </c>
      <c r="K13" s="217">
        <f t="shared" si="2"/>
        <v>0</v>
      </c>
      <c r="L13" s="231">
        <v>0</v>
      </c>
      <c r="M13" s="131">
        <v>0</v>
      </c>
      <c r="N13" s="217">
        <f t="shared" si="3"/>
        <v>0</v>
      </c>
      <c r="O13" s="233">
        <f t="shared" si="4"/>
        <v>0</v>
      </c>
    </row>
    <row r="14" spans="1:15" ht="15">
      <c r="A14" s="80">
        <v>6</v>
      </c>
      <c r="B14" s="43"/>
      <c r="C14" s="231">
        <v>0</v>
      </c>
      <c r="D14" s="131">
        <v>0</v>
      </c>
      <c r="E14" s="217">
        <f t="shared" si="0"/>
        <v>0</v>
      </c>
      <c r="F14" s="231">
        <v>0</v>
      </c>
      <c r="G14" s="131">
        <v>0</v>
      </c>
      <c r="H14" s="217">
        <f t="shared" si="1"/>
        <v>0</v>
      </c>
      <c r="I14" s="231">
        <v>0</v>
      </c>
      <c r="J14" s="131">
        <v>0</v>
      </c>
      <c r="K14" s="217">
        <f t="shared" si="2"/>
        <v>0</v>
      </c>
      <c r="L14" s="231">
        <v>0</v>
      </c>
      <c r="M14" s="131">
        <v>0</v>
      </c>
      <c r="N14" s="217">
        <f t="shared" si="3"/>
        <v>0</v>
      </c>
      <c r="O14" s="233">
        <f t="shared" si="4"/>
        <v>0</v>
      </c>
    </row>
    <row r="15" spans="1:15" ht="15">
      <c r="A15" s="50">
        <v>7</v>
      </c>
      <c r="B15" s="43"/>
      <c r="C15" s="231">
        <v>0</v>
      </c>
      <c r="D15" s="131">
        <v>0</v>
      </c>
      <c r="E15" s="217">
        <f t="shared" si="0"/>
        <v>0</v>
      </c>
      <c r="F15" s="231">
        <v>0</v>
      </c>
      <c r="G15" s="131">
        <v>0</v>
      </c>
      <c r="H15" s="217">
        <f t="shared" si="1"/>
        <v>0</v>
      </c>
      <c r="I15" s="231">
        <v>0</v>
      </c>
      <c r="J15" s="131">
        <v>0</v>
      </c>
      <c r="K15" s="217">
        <f t="shared" si="2"/>
        <v>0</v>
      </c>
      <c r="L15" s="231">
        <v>0</v>
      </c>
      <c r="M15" s="131">
        <v>0</v>
      </c>
      <c r="N15" s="217">
        <f t="shared" si="3"/>
        <v>0</v>
      </c>
      <c r="O15" s="233">
        <f t="shared" si="4"/>
        <v>0</v>
      </c>
    </row>
    <row r="16" spans="1:15" ht="15">
      <c r="A16" s="80">
        <v>8</v>
      </c>
      <c r="B16" s="43"/>
      <c r="C16" s="231">
        <v>0</v>
      </c>
      <c r="D16" s="131">
        <v>0</v>
      </c>
      <c r="E16" s="217">
        <f t="shared" si="0"/>
        <v>0</v>
      </c>
      <c r="F16" s="231">
        <v>0</v>
      </c>
      <c r="G16" s="131">
        <v>0</v>
      </c>
      <c r="H16" s="217">
        <f t="shared" si="1"/>
        <v>0</v>
      </c>
      <c r="I16" s="231">
        <v>0</v>
      </c>
      <c r="J16" s="131">
        <v>0</v>
      </c>
      <c r="K16" s="217">
        <f t="shared" si="2"/>
        <v>0</v>
      </c>
      <c r="L16" s="231">
        <v>0</v>
      </c>
      <c r="M16" s="131">
        <v>0</v>
      </c>
      <c r="N16" s="217">
        <f t="shared" si="3"/>
        <v>0</v>
      </c>
      <c r="O16" s="233">
        <f t="shared" si="4"/>
        <v>0</v>
      </c>
    </row>
    <row r="17" spans="1:15" ht="15">
      <c r="A17" s="80">
        <v>9</v>
      </c>
      <c r="B17" s="43"/>
      <c r="C17" s="231">
        <v>0</v>
      </c>
      <c r="D17" s="131">
        <v>0</v>
      </c>
      <c r="E17" s="217">
        <f t="shared" si="0"/>
        <v>0</v>
      </c>
      <c r="F17" s="231">
        <v>0</v>
      </c>
      <c r="G17" s="131">
        <v>0</v>
      </c>
      <c r="H17" s="217">
        <f t="shared" si="1"/>
        <v>0</v>
      </c>
      <c r="I17" s="231">
        <v>0</v>
      </c>
      <c r="J17" s="131">
        <v>0</v>
      </c>
      <c r="K17" s="217">
        <f t="shared" si="2"/>
        <v>0</v>
      </c>
      <c r="L17" s="231">
        <v>0</v>
      </c>
      <c r="M17" s="131">
        <v>0</v>
      </c>
      <c r="N17" s="217">
        <f t="shared" si="3"/>
        <v>0</v>
      </c>
      <c r="O17" s="233">
        <f t="shared" si="4"/>
        <v>0</v>
      </c>
    </row>
    <row r="18" spans="1:15" ht="15">
      <c r="A18" s="80">
        <v>10</v>
      </c>
      <c r="B18" s="43"/>
      <c r="C18" s="231">
        <v>0</v>
      </c>
      <c r="D18" s="131">
        <v>0</v>
      </c>
      <c r="E18" s="217">
        <f t="shared" si="0"/>
        <v>0</v>
      </c>
      <c r="F18" s="231">
        <v>0</v>
      </c>
      <c r="G18" s="131">
        <v>0</v>
      </c>
      <c r="H18" s="217">
        <f t="shared" si="1"/>
        <v>0</v>
      </c>
      <c r="I18" s="231">
        <v>0</v>
      </c>
      <c r="J18" s="131">
        <v>0</v>
      </c>
      <c r="K18" s="217">
        <f t="shared" si="2"/>
        <v>0</v>
      </c>
      <c r="L18" s="231">
        <v>0</v>
      </c>
      <c r="M18" s="131">
        <v>0</v>
      </c>
      <c r="N18" s="217">
        <f t="shared" si="3"/>
        <v>0</v>
      </c>
      <c r="O18" s="233">
        <f t="shared" si="4"/>
        <v>0</v>
      </c>
    </row>
    <row r="19" spans="1:15" ht="15">
      <c r="A19" s="80">
        <v>11</v>
      </c>
      <c r="B19" s="43"/>
      <c r="C19" s="231">
        <v>0</v>
      </c>
      <c r="D19" s="131">
        <v>0</v>
      </c>
      <c r="E19" s="217">
        <f t="shared" si="0"/>
        <v>0</v>
      </c>
      <c r="F19" s="231">
        <v>0</v>
      </c>
      <c r="G19" s="131">
        <v>0</v>
      </c>
      <c r="H19" s="217">
        <f t="shared" si="1"/>
        <v>0</v>
      </c>
      <c r="I19" s="231">
        <v>0</v>
      </c>
      <c r="J19" s="131">
        <v>0</v>
      </c>
      <c r="K19" s="217">
        <f t="shared" si="2"/>
        <v>0</v>
      </c>
      <c r="L19" s="231">
        <v>0</v>
      </c>
      <c r="M19" s="131">
        <v>0</v>
      </c>
      <c r="N19" s="217">
        <f t="shared" si="3"/>
        <v>0</v>
      </c>
      <c r="O19" s="233">
        <f t="shared" si="4"/>
        <v>0</v>
      </c>
    </row>
    <row r="20" spans="1:15" ht="15">
      <c r="A20" s="80">
        <v>12</v>
      </c>
      <c r="B20" s="43"/>
      <c r="C20" s="231">
        <v>0</v>
      </c>
      <c r="D20" s="131">
        <v>0</v>
      </c>
      <c r="E20" s="217">
        <f t="shared" si="0"/>
        <v>0</v>
      </c>
      <c r="F20" s="231">
        <v>0</v>
      </c>
      <c r="G20" s="131">
        <v>0</v>
      </c>
      <c r="H20" s="217">
        <f t="shared" si="1"/>
        <v>0</v>
      </c>
      <c r="I20" s="231">
        <v>0</v>
      </c>
      <c r="J20" s="131">
        <v>0</v>
      </c>
      <c r="K20" s="217">
        <f t="shared" si="2"/>
        <v>0</v>
      </c>
      <c r="L20" s="231">
        <v>0</v>
      </c>
      <c r="M20" s="131">
        <v>0</v>
      </c>
      <c r="N20" s="217">
        <f t="shared" si="3"/>
        <v>0</v>
      </c>
      <c r="O20" s="233">
        <f t="shared" si="4"/>
        <v>0</v>
      </c>
    </row>
    <row r="21" spans="1:15" ht="15">
      <c r="A21" s="80">
        <v>13</v>
      </c>
      <c r="B21" s="43"/>
      <c r="C21" s="231">
        <v>0</v>
      </c>
      <c r="D21" s="131">
        <v>0</v>
      </c>
      <c r="E21" s="217">
        <f t="shared" si="0"/>
        <v>0</v>
      </c>
      <c r="F21" s="231">
        <v>0</v>
      </c>
      <c r="G21" s="131">
        <v>0</v>
      </c>
      <c r="H21" s="217">
        <f t="shared" si="1"/>
        <v>0</v>
      </c>
      <c r="I21" s="231">
        <v>0</v>
      </c>
      <c r="J21" s="131">
        <v>0</v>
      </c>
      <c r="K21" s="217">
        <f t="shared" si="2"/>
        <v>0</v>
      </c>
      <c r="L21" s="231">
        <v>0</v>
      </c>
      <c r="M21" s="131">
        <v>0</v>
      </c>
      <c r="N21" s="217">
        <f t="shared" si="3"/>
        <v>0</v>
      </c>
      <c r="O21" s="233">
        <f t="shared" si="4"/>
        <v>0</v>
      </c>
    </row>
    <row r="22" spans="1:15" ht="15">
      <c r="A22" s="50">
        <v>14</v>
      </c>
      <c r="B22" s="43"/>
      <c r="C22" s="231">
        <v>0</v>
      </c>
      <c r="D22" s="131">
        <v>0</v>
      </c>
      <c r="E22" s="217">
        <f t="shared" si="0"/>
        <v>0</v>
      </c>
      <c r="F22" s="231">
        <v>0</v>
      </c>
      <c r="G22" s="131">
        <v>0</v>
      </c>
      <c r="H22" s="217">
        <f t="shared" si="1"/>
        <v>0</v>
      </c>
      <c r="I22" s="231">
        <v>0</v>
      </c>
      <c r="J22" s="131">
        <v>0</v>
      </c>
      <c r="K22" s="217">
        <f t="shared" si="2"/>
        <v>0</v>
      </c>
      <c r="L22" s="231">
        <v>0</v>
      </c>
      <c r="M22" s="131">
        <v>0</v>
      </c>
      <c r="N22" s="217">
        <f t="shared" si="3"/>
        <v>0</v>
      </c>
      <c r="O22" s="233">
        <f t="shared" si="4"/>
        <v>0</v>
      </c>
    </row>
    <row r="23" spans="1:15" ht="15">
      <c r="A23" s="50">
        <v>15</v>
      </c>
      <c r="B23" s="43"/>
      <c r="C23" s="231">
        <v>0</v>
      </c>
      <c r="D23" s="131">
        <v>0</v>
      </c>
      <c r="E23" s="217">
        <f t="shared" si="0"/>
        <v>0</v>
      </c>
      <c r="F23" s="231">
        <v>0</v>
      </c>
      <c r="G23" s="131">
        <v>0</v>
      </c>
      <c r="H23" s="217">
        <f t="shared" si="1"/>
        <v>0</v>
      </c>
      <c r="I23" s="231">
        <v>0</v>
      </c>
      <c r="J23" s="131">
        <v>0</v>
      </c>
      <c r="K23" s="217">
        <f t="shared" si="2"/>
        <v>0</v>
      </c>
      <c r="L23" s="231">
        <v>0</v>
      </c>
      <c r="M23" s="131">
        <v>0</v>
      </c>
      <c r="N23" s="217">
        <f t="shared" si="3"/>
        <v>0</v>
      </c>
      <c r="O23" s="233">
        <f t="shared" si="4"/>
        <v>0</v>
      </c>
    </row>
    <row r="24" spans="1:15" ht="15">
      <c r="A24" s="80">
        <v>16</v>
      </c>
      <c r="B24" s="43"/>
      <c r="C24" s="231">
        <v>0</v>
      </c>
      <c r="D24" s="131">
        <v>0</v>
      </c>
      <c r="E24" s="217">
        <f t="shared" si="0"/>
        <v>0</v>
      </c>
      <c r="F24" s="231">
        <v>0</v>
      </c>
      <c r="G24" s="131">
        <v>0</v>
      </c>
      <c r="H24" s="217">
        <f t="shared" si="1"/>
        <v>0</v>
      </c>
      <c r="I24" s="231">
        <v>0</v>
      </c>
      <c r="J24" s="131">
        <v>0</v>
      </c>
      <c r="K24" s="217">
        <f t="shared" si="2"/>
        <v>0</v>
      </c>
      <c r="L24" s="231">
        <v>0</v>
      </c>
      <c r="M24" s="131">
        <v>0</v>
      </c>
      <c r="N24" s="217">
        <f t="shared" si="3"/>
        <v>0</v>
      </c>
      <c r="O24" s="233">
        <f t="shared" si="4"/>
        <v>0</v>
      </c>
    </row>
    <row r="25" spans="1:15" ht="15">
      <c r="A25" s="80">
        <v>17</v>
      </c>
      <c r="B25" s="43"/>
      <c r="C25" s="231">
        <v>0</v>
      </c>
      <c r="D25" s="131">
        <v>0</v>
      </c>
      <c r="E25" s="217">
        <f t="shared" si="0"/>
        <v>0</v>
      </c>
      <c r="F25" s="231">
        <v>0</v>
      </c>
      <c r="G25" s="136">
        <v>0</v>
      </c>
      <c r="H25" s="217">
        <f t="shared" si="1"/>
        <v>0</v>
      </c>
      <c r="I25" s="231">
        <v>0</v>
      </c>
      <c r="J25" s="131">
        <v>0</v>
      </c>
      <c r="K25" s="217">
        <f t="shared" si="2"/>
        <v>0</v>
      </c>
      <c r="L25" s="231">
        <v>0</v>
      </c>
      <c r="M25" s="131">
        <v>0</v>
      </c>
      <c r="N25" s="217">
        <f t="shared" si="3"/>
        <v>0</v>
      </c>
      <c r="O25" s="233">
        <f t="shared" si="4"/>
        <v>0</v>
      </c>
    </row>
    <row r="26" spans="1:15" ht="15">
      <c r="A26" s="50">
        <v>18</v>
      </c>
      <c r="B26" s="43"/>
      <c r="C26" s="231">
        <v>0</v>
      </c>
      <c r="D26" s="131">
        <v>0</v>
      </c>
      <c r="E26" s="217">
        <f t="shared" ref="E26:E38" si="5">ROUND((+D26*C26),2)</f>
        <v>0</v>
      </c>
      <c r="F26" s="231">
        <v>0</v>
      </c>
      <c r="G26" s="131">
        <v>0</v>
      </c>
      <c r="H26" s="217">
        <f t="shared" ref="H26:H38" si="6">ROUND((+G26*F26),2)</f>
        <v>0</v>
      </c>
      <c r="I26" s="231">
        <v>0</v>
      </c>
      <c r="J26" s="131">
        <v>0</v>
      </c>
      <c r="K26" s="217">
        <f t="shared" ref="K26:K38" si="7">ROUND((+J26*I26),2)</f>
        <v>0</v>
      </c>
      <c r="L26" s="231">
        <v>0</v>
      </c>
      <c r="M26" s="131">
        <v>0</v>
      </c>
      <c r="N26" s="217">
        <f t="shared" ref="N26:N38" si="8">ROUND((+M26*L26),2)</f>
        <v>0</v>
      </c>
      <c r="O26" s="233">
        <f t="shared" si="4"/>
        <v>0</v>
      </c>
    </row>
    <row r="27" spans="1:15" ht="15">
      <c r="A27" s="50">
        <v>19</v>
      </c>
      <c r="B27" s="43"/>
      <c r="C27" s="231">
        <v>0</v>
      </c>
      <c r="D27" s="131">
        <v>0</v>
      </c>
      <c r="E27" s="217">
        <f t="shared" si="5"/>
        <v>0</v>
      </c>
      <c r="F27" s="231">
        <v>0</v>
      </c>
      <c r="G27" s="131">
        <v>0</v>
      </c>
      <c r="H27" s="217">
        <f t="shared" si="6"/>
        <v>0</v>
      </c>
      <c r="I27" s="231">
        <v>0</v>
      </c>
      <c r="J27" s="131">
        <v>0</v>
      </c>
      <c r="K27" s="217">
        <f t="shared" si="7"/>
        <v>0</v>
      </c>
      <c r="L27" s="231">
        <v>0</v>
      </c>
      <c r="M27" s="131">
        <v>0</v>
      </c>
      <c r="N27" s="217">
        <f t="shared" si="8"/>
        <v>0</v>
      </c>
      <c r="O27" s="233">
        <f t="shared" si="4"/>
        <v>0</v>
      </c>
    </row>
    <row r="28" spans="1:15" ht="15">
      <c r="A28" s="50">
        <v>20</v>
      </c>
      <c r="B28" s="43"/>
      <c r="C28" s="231">
        <v>0</v>
      </c>
      <c r="D28" s="131">
        <v>0</v>
      </c>
      <c r="E28" s="217">
        <f t="shared" si="5"/>
        <v>0</v>
      </c>
      <c r="F28" s="231">
        <v>0</v>
      </c>
      <c r="G28" s="131">
        <v>0</v>
      </c>
      <c r="H28" s="217">
        <f t="shared" si="6"/>
        <v>0</v>
      </c>
      <c r="I28" s="231">
        <v>0</v>
      </c>
      <c r="J28" s="131">
        <v>0</v>
      </c>
      <c r="K28" s="217">
        <f t="shared" si="7"/>
        <v>0</v>
      </c>
      <c r="L28" s="231">
        <v>0</v>
      </c>
      <c r="M28" s="131">
        <v>0</v>
      </c>
      <c r="N28" s="217">
        <f t="shared" si="8"/>
        <v>0</v>
      </c>
      <c r="O28" s="233">
        <f t="shared" si="4"/>
        <v>0</v>
      </c>
    </row>
    <row r="29" spans="1:15" ht="15">
      <c r="A29" s="50">
        <v>21</v>
      </c>
      <c r="B29" s="43"/>
      <c r="C29" s="231">
        <v>0</v>
      </c>
      <c r="D29" s="131">
        <v>0</v>
      </c>
      <c r="E29" s="217">
        <f t="shared" si="5"/>
        <v>0</v>
      </c>
      <c r="F29" s="231">
        <v>0</v>
      </c>
      <c r="G29" s="131">
        <v>0</v>
      </c>
      <c r="H29" s="217">
        <f t="shared" si="6"/>
        <v>0</v>
      </c>
      <c r="I29" s="231">
        <v>0</v>
      </c>
      <c r="J29" s="131">
        <v>0</v>
      </c>
      <c r="K29" s="217">
        <f t="shared" si="7"/>
        <v>0</v>
      </c>
      <c r="L29" s="231">
        <v>0</v>
      </c>
      <c r="M29" s="131">
        <v>0</v>
      </c>
      <c r="N29" s="217">
        <f t="shared" si="8"/>
        <v>0</v>
      </c>
      <c r="O29" s="233">
        <f t="shared" si="4"/>
        <v>0</v>
      </c>
    </row>
    <row r="30" spans="1:15" ht="15">
      <c r="A30" s="50">
        <v>22</v>
      </c>
      <c r="B30" s="43"/>
      <c r="C30" s="231">
        <v>0</v>
      </c>
      <c r="D30" s="131">
        <v>0</v>
      </c>
      <c r="E30" s="217">
        <f t="shared" si="5"/>
        <v>0</v>
      </c>
      <c r="F30" s="231">
        <v>0</v>
      </c>
      <c r="G30" s="131">
        <v>0</v>
      </c>
      <c r="H30" s="217">
        <f t="shared" si="6"/>
        <v>0</v>
      </c>
      <c r="I30" s="231">
        <v>0</v>
      </c>
      <c r="J30" s="131">
        <v>0</v>
      </c>
      <c r="K30" s="217">
        <f t="shared" si="7"/>
        <v>0</v>
      </c>
      <c r="L30" s="231">
        <v>0</v>
      </c>
      <c r="M30" s="131">
        <v>0</v>
      </c>
      <c r="N30" s="217">
        <f t="shared" si="8"/>
        <v>0</v>
      </c>
      <c r="O30" s="233">
        <f t="shared" si="4"/>
        <v>0</v>
      </c>
    </row>
    <row r="31" spans="1:15" ht="15">
      <c r="A31" s="50">
        <v>23</v>
      </c>
      <c r="B31" s="43"/>
      <c r="C31" s="231">
        <v>0</v>
      </c>
      <c r="D31" s="131">
        <v>0</v>
      </c>
      <c r="E31" s="217">
        <f t="shared" si="5"/>
        <v>0</v>
      </c>
      <c r="F31" s="231">
        <v>0</v>
      </c>
      <c r="G31" s="131">
        <v>0</v>
      </c>
      <c r="H31" s="217">
        <f t="shared" si="6"/>
        <v>0</v>
      </c>
      <c r="I31" s="231">
        <v>0</v>
      </c>
      <c r="J31" s="131">
        <v>0</v>
      </c>
      <c r="K31" s="217">
        <f t="shared" si="7"/>
        <v>0</v>
      </c>
      <c r="L31" s="231">
        <v>0</v>
      </c>
      <c r="M31" s="131">
        <v>0</v>
      </c>
      <c r="N31" s="217">
        <f t="shared" si="8"/>
        <v>0</v>
      </c>
      <c r="O31" s="233">
        <f t="shared" si="4"/>
        <v>0</v>
      </c>
    </row>
    <row r="32" spans="1:15" ht="15">
      <c r="A32" s="50">
        <v>24</v>
      </c>
      <c r="B32" s="43"/>
      <c r="C32" s="231">
        <v>0</v>
      </c>
      <c r="D32" s="131">
        <v>0</v>
      </c>
      <c r="E32" s="217">
        <f t="shared" si="5"/>
        <v>0</v>
      </c>
      <c r="F32" s="231">
        <v>0</v>
      </c>
      <c r="G32" s="131">
        <v>0</v>
      </c>
      <c r="H32" s="217">
        <f t="shared" si="6"/>
        <v>0</v>
      </c>
      <c r="I32" s="231">
        <v>0</v>
      </c>
      <c r="J32" s="131">
        <v>0</v>
      </c>
      <c r="K32" s="217">
        <f t="shared" si="7"/>
        <v>0</v>
      </c>
      <c r="L32" s="231">
        <v>0</v>
      </c>
      <c r="M32" s="131">
        <v>0</v>
      </c>
      <c r="N32" s="217">
        <f t="shared" si="8"/>
        <v>0</v>
      </c>
      <c r="O32" s="233">
        <f t="shared" si="4"/>
        <v>0</v>
      </c>
    </row>
    <row r="33" spans="1:15" ht="15">
      <c r="A33" s="50">
        <v>25</v>
      </c>
      <c r="B33" s="43"/>
      <c r="C33" s="231">
        <v>0</v>
      </c>
      <c r="D33" s="131">
        <v>0</v>
      </c>
      <c r="E33" s="217">
        <f t="shared" si="5"/>
        <v>0</v>
      </c>
      <c r="F33" s="231">
        <v>0</v>
      </c>
      <c r="G33" s="131">
        <v>0</v>
      </c>
      <c r="H33" s="217">
        <f t="shared" si="6"/>
        <v>0</v>
      </c>
      <c r="I33" s="231">
        <v>0</v>
      </c>
      <c r="J33" s="131">
        <v>0</v>
      </c>
      <c r="K33" s="217">
        <f t="shared" si="7"/>
        <v>0</v>
      </c>
      <c r="L33" s="231">
        <v>0</v>
      </c>
      <c r="M33" s="131">
        <v>0</v>
      </c>
      <c r="N33" s="217">
        <f t="shared" si="8"/>
        <v>0</v>
      </c>
      <c r="O33" s="233">
        <f t="shared" si="4"/>
        <v>0</v>
      </c>
    </row>
    <row r="34" spans="1:15" ht="15">
      <c r="A34" s="50">
        <v>26</v>
      </c>
      <c r="B34" s="43"/>
      <c r="C34" s="231">
        <v>0</v>
      </c>
      <c r="D34" s="131">
        <v>0</v>
      </c>
      <c r="E34" s="217">
        <f t="shared" si="5"/>
        <v>0</v>
      </c>
      <c r="F34" s="231">
        <v>0</v>
      </c>
      <c r="G34" s="131">
        <v>0</v>
      </c>
      <c r="H34" s="217">
        <f t="shared" si="6"/>
        <v>0</v>
      </c>
      <c r="I34" s="231">
        <v>0</v>
      </c>
      <c r="J34" s="131">
        <v>0</v>
      </c>
      <c r="K34" s="217">
        <f t="shared" si="7"/>
        <v>0</v>
      </c>
      <c r="L34" s="231">
        <v>0</v>
      </c>
      <c r="M34" s="131">
        <v>0</v>
      </c>
      <c r="N34" s="217">
        <f t="shared" si="8"/>
        <v>0</v>
      </c>
      <c r="O34" s="233">
        <f t="shared" si="4"/>
        <v>0</v>
      </c>
    </row>
    <row r="35" spans="1:15" ht="15">
      <c r="A35" s="58">
        <v>27</v>
      </c>
      <c r="B35" s="43"/>
      <c r="C35" s="231">
        <v>0</v>
      </c>
      <c r="D35" s="131">
        <v>0</v>
      </c>
      <c r="E35" s="217">
        <f t="shared" si="5"/>
        <v>0</v>
      </c>
      <c r="F35" s="231">
        <v>0</v>
      </c>
      <c r="G35" s="131">
        <v>0</v>
      </c>
      <c r="H35" s="217">
        <f t="shared" si="6"/>
        <v>0</v>
      </c>
      <c r="I35" s="231">
        <v>0</v>
      </c>
      <c r="J35" s="131">
        <v>0</v>
      </c>
      <c r="K35" s="217">
        <f t="shared" si="7"/>
        <v>0</v>
      </c>
      <c r="L35" s="231">
        <v>0</v>
      </c>
      <c r="M35" s="131">
        <v>0</v>
      </c>
      <c r="N35" s="217">
        <f t="shared" si="8"/>
        <v>0</v>
      </c>
      <c r="O35" s="233">
        <f t="shared" si="4"/>
        <v>0</v>
      </c>
    </row>
    <row r="36" spans="1:15" ht="15">
      <c r="A36" s="50">
        <v>28</v>
      </c>
      <c r="B36" s="43"/>
      <c r="C36" s="231">
        <v>0</v>
      </c>
      <c r="D36" s="131">
        <v>0</v>
      </c>
      <c r="E36" s="217">
        <f t="shared" si="5"/>
        <v>0</v>
      </c>
      <c r="F36" s="231">
        <v>0</v>
      </c>
      <c r="G36" s="131">
        <v>0</v>
      </c>
      <c r="H36" s="217">
        <f t="shared" si="6"/>
        <v>0</v>
      </c>
      <c r="I36" s="231">
        <v>0</v>
      </c>
      <c r="J36" s="131">
        <v>0</v>
      </c>
      <c r="K36" s="217">
        <f t="shared" si="7"/>
        <v>0</v>
      </c>
      <c r="L36" s="231">
        <v>0</v>
      </c>
      <c r="M36" s="131">
        <v>0</v>
      </c>
      <c r="N36" s="217">
        <f t="shared" si="8"/>
        <v>0</v>
      </c>
      <c r="O36" s="233">
        <f t="shared" si="4"/>
        <v>0</v>
      </c>
    </row>
    <row r="37" spans="1:15" ht="15">
      <c r="A37" s="50">
        <v>29</v>
      </c>
      <c r="B37" s="43"/>
      <c r="C37" s="231">
        <v>0</v>
      </c>
      <c r="D37" s="131">
        <v>0</v>
      </c>
      <c r="E37" s="217">
        <f t="shared" si="5"/>
        <v>0</v>
      </c>
      <c r="F37" s="231">
        <v>0</v>
      </c>
      <c r="G37" s="131">
        <v>0</v>
      </c>
      <c r="H37" s="217">
        <f t="shared" si="6"/>
        <v>0</v>
      </c>
      <c r="I37" s="231">
        <v>0</v>
      </c>
      <c r="J37" s="131">
        <v>0</v>
      </c>
      <c r="K37" s="217">
        <f t="shared" si="7"/>
        <v>0</v>
      </c>
      <c r="L37" s="231">
        <v>0</v>
      </c>
      <c r="M37" s="131">
        <v>0</v>
      </c>
      <c r="N37" s="217">
        <f t="shared" si="8"/>
        <v>0</v>
      </c>
      <c r="O37" s="233">
        <f t="shared" si="4"/>
        <v>0</v>
      </c>
    </row>
    <row r="38" spans="1:15" ht="15">
      <c r="A38" s="63">
        <v>30</v>
      </c>
      <c r="B38" s="49"/>
      <c r="C38" s="232">
        <v>0</v>
      </c>
      <c r="D38" s="138">
        <v>0</v>
      </c>
      <c r="E38" s="217">
        <f t="shared" si="5"/>
        <v>0</v>
      </c>
      <c r="F38" s="232">
        <v>0</v>
      </c>
      <c r="G38" s="138">
        <v>0</v>
      </c>
      <c r="H38" s="217">
        <f t="shared" si="6"/>
        <v>0</v>
      </c>
      <c r="I38" s="232">
        <v>0</v>
      </c>
      <c r="J38" s="138">
        <v>0</v>
      </c>
      <c r="K38" s="217">
        <f t="shared" si="7"/>
        <v>0</v>
      </c>
      <c r="L38" s="232">
        <v>0</v>
      </c>
      <c r="M38" s="138">
        <v>0</v>
      </c>
      <c r="N38" s="217">
        <f t="shared" si="8"/>
        <v>0</v>
      </c>
      <c r="O38" s="233">
        <f t="shared" si="4"/>
        <v>0</v>
      </c>
    </row>
    <row r="39" spans="1:15" ht="15">
      <c r="A39" s="43"/>
      <c r="B39" s="80" t="s">
        <v>46</v>
      </c>
      <c r="C39" s="43"/>
      <c r="D39" s="59"/>
      <c r="E39" s="217">
        <f>SUM(E9:E38)</f>
        <v>0</v>
      </c>
      <c r="F39" s="43"/>
      <c r="G39" s="59"/>
      <c r="H39" s="217">
        <f>SUM(H9:H38)</f>
        <v>0</v>
      </c>
      <c r="I39" s="43"/>
      <c r="J39" s="59"/>
      <c r="K39" s="217">
        <f>SUM(K9:K38)</f>
        <v>0</v>
      </c>
      <c r="L39" s="43"/>
      <c r="M39" s="59"/>
      <c r="N39" s="217">
        <f>SUM(N9:N38)</f>
        <v>0</v>
      </c>
      <c r="O39" s="233">
        <f>N39+K39+H39+E39</f>
        <v>0</v>
      </c>
    </row>
    <row r="40" spans="1:15" ht="15">
      <c r="A40" s="43"/>
      <c r="B40" s="59"/>
      <c r="C40" s="43"/>
      <c r="D40" s="59"/>
      <c r="E40" s="161"/>
      <c r="F40" s="43"/>
      <c r="G40" s="59"/>
      <c r="H40" s="161"/>
      <c r="I40" s="43"/>
      <c r="J40" s="59"/>
      <c r="K40" s="161"/>
      <c r="L40" s="43"/>
      <c r="M40" s="59"/>
      <c r="N40" s="161"/>
      <c r="O40" s="161"/>
    </row>
    <row r="41" spans="1:15">
      <c r="B41" s="8"/>
      <c r="D41" s="8"/>
      <c r="E41" s="30"/>
      <c r="G41" s="8"/>
      <c r="H41" s="30"/>
      <c r="J41" s="8"/>
      <c r="K41" s="30"/>
      <c r="M41" s="8"/>
      <c r="N41" s="30"/>
      <c r="O41" s="30"/>
    </row>
    <row r="42" spans="1:15">
      <c r="B42" s="5"/>
      <c r="D42" s="8"/>
      <c r="E42" s="8"/>
      <c r="F42" s="8"/>
      <c r="G42" s="8"/>
    </row>
    <row r="43" spans="1:15" ht="15">
      <c r="B43" s="116" t="s">
        <v>131</v>
      </c>
      <c r="C43" s="20"/>
      <c r="D43" s="20"/>
      <c r="E43" s="20"/>
      <c r="F43" s="21"/>
    </row>
    <row r="44" spans="1:15" ht="15">
      <c r="B44" s="162" t="s">
        <v>132</v>
      </c>
      <c r="C44" s="19"/>
      <c r="D44" s="19"/>
      <c r="E44" s="19"/>
      <c r="F44" s="71"/>
    </row>
  </sheetData>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65572CF9EF7144B88E97FCFF299C53" ma:contentTypeVersion="0" ma:contentTypeDescription="Create a new document." ma:contentTypeScope="" ma:versionID="4f277e2d4b01bf24c64eb8a69905b55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1F5F32-E247-4827-9F7E-F718F6D28AD0}">
  <ds:schemaRefs>
    <ds:schemaRef ds:uri="http://schemas.microsoft.com/sharepoint/v3/contenttype/forms"/>
  </ds:schemaRefs>
</ds:datastoreItem>
</file>

<file path=customXml/itemProps2.xml><?xml version="1.0" encoding="utf-8"?>
<ds:datastoreItem xmlns:ds="http://schemas.openxmlformats.org/officeDocument/2006/customXml" ds:itemID="{6F161560-4148-47EB-A5B8-01BF9ACCD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793364-9669-4858-8652-795DC244F8B9}">
  <ds:schemaRef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SUMMARY</vt:lpstr>
      <vt:lpstr>Software, Hardware, Support</vt:lpstr>
      <vt:lpstr>LABOR - Hourly</vt:lpstr>
      <vt:lpstr>Materials</vt:lpstr>
      <vt:lpstr>Travel</vt:lpstr>
      <vt:lpstr>Equipment</vt:lpstr>
      <vt:lpstr>Consultants</vt:lpstr>
      <vt:lpstr>Other Direct</vt:lpstr>
      <vt:lpstr>Patient Care</vt:lpstr>
      <vt:lpstr>Subcontracts</vt:lpstr>
      <vt:lpstr>Equipment!Print_Area</vt:lpstr>
      <vt:lpstr>Materials!Print_Area</vt:lpstr>
      <vt:lpstr>'Other Direct'!Print_Area</vt:lpstr>
      <vt:lpstr>'Patient Care'!Print_Area</vt:lpstr>
      <vt:lpstr>SUMMARY!Print_Area</vt:lpstr>
      <vt:lpstr>Equipment!Print_Titles</vt:lpstr>
      <vt:lpstr>'LABOR - Hourly'!Print_Titles</vt:lpstr>
      <vt:lpstr>Materials!Print_Titles</vt:lpstr>
      <vt:lpstr>'Other Direct'!Print_Titles</vt:lpstr>
      <vt:lpstr>'Patient Care'!Print_Titles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Business Proposal Template</dc:title>
  <dc:subject>Contract Business Proposal Template</dc:subject>
  <dc:creator>NIH\OD\OALM\OAMP\DFAS</dc:creator>
  <dc:description>508 Compliant 1/2/2013</dc:description>
  <cp:lastModifiedBy>Yolanda Smith</cp:lastModifiedBy>
  <cp:lastPrinted>2014-05-21T15:52:46Z</cp:lastPrinted>
  <dcterms:created xsi:type="dcterms:W3CDTF">1998-01-06T16:50:06Z</dcterms:created>
  <dcterms:modified xsi:type="dcterms:W3CDTF">2014-07-18T19:25:04Z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0x0101009565572CF9EF7144B88E97FCFF299C53</vt:lpwstr>
  </property>
</Properties>
</file>